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0248" documentId="120_S{2AC9BD13-BADA-5192-A53E-5A8FF88502F6}" xr6:coauthVersionLast="47" xr6:coauthVersionMax="47" xr10:uidLastSave="{BD1714A3-5D93-40B4-9223-97023C7185CD}"/>
  <bookViews>
    <workbookView xWindow="-120" yWindow="-120" windowWidth="38640" windowHeight="21120"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27" i="4" l="1"/>
  <c r="J22"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L22" i="4"/>
  <c r="B23" i="4"/>
  <c r="G23" i="4"/>
  <c r="I23" i="4"/>
  <c r="J23" i="4"/>
  <c r="L23" i="4"/>
  <c r="B24" i="4"/>
  <c r="G24" i="4"/>
  <c r="I24" i="4"/>
  <c r="J24" i="4"/>
  <c r="L24" i="4"/>
  <c r="B25" i="4"/>
  <c r="G25" i="4"/>
  <c r="I25" i="4"/>
  <c r="J25" i="4"/>
  <c r="L25" i="4"/>
  <c r="B26" i="4"/>
  <c r="G26" i="4"/>
  <c r="I26" i="4"/>
  <c r="J26" i="4"/>
  <c r="L26" i="4"/>
  <c r="B27" i="4"/>
  <c r="G27" i="4"/>
  <c r="I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9" i="1"/>
  <c r="G9" i="1"/>
  <c r="I9" i="1"/>
  <c r="J9" i="1"/>
  <c r="L9" i="1"/>
  <c r="B10" i="1"/>
  <c r="G10" i="1"/>
  <c r="I10" i="1"/>
  <c r="J10" i="1"/>
  <c r="L10" i="1"/>
  <c r="B11" i="1"/>
  <c r="G11" i="1"/>
  <c r="I11" i="1"/>
  <c r="J11" i="1"/>
  <c r="L11"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G2" i="5"/>
  <c r="L3" i="1"/>
  <c r="L4" i="1"/>
  <c r="L5" i="1"/>
  <c r="L6" i="1"/>
  <c r="L7" i="1"/>
  <c r="L8" i="1"/>
  <c r="J3" i="1"/>
  <c r="J4" i="1"/>
  <c r="J5" i="1"/>
  <c r="J6" i="1"/>
  <c r="J7" i="1"/>
  <c r="J8" i="1"/>
  <c r="I3" i="1"/>
  <c r="I4" i="1"/>
  <c r="I5" i="1"/>
  <c r="I6" i="1"/>
  <c r="I7" i="1"/>
  <c r="I8" i="1"/>
  <c r="G3" i="1"/>
  <c r="G4" i="1"/>
  <c r="G5" i="1"/>
  <c r="G6" i="1"/>
  <c r="G7" i="1"/>
  <c r="G8" i="1"/>
  <c r="B3" i="1"/>
  <c r="B4" i="1"/>
  <c r="B5" i="1"/>
  <c r="B6" i="1"/>
  <c r="B7" i="1"/>
  <c r="B8"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alcChain>
</file>

<file path=xl/sharedStrings.xml><?xml version="1.0" encoding="utf-8"?>
<sst xmlns="http://schemas.openxmlformats.org/spreadsheetml/2006/main" count="180293" uniqueCount="39127">
  <si>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</si>
  <si>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</si>
  <si>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</si>
  <si>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</si>
  <si>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</si>
  <si>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</si>
  <si>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</si>
  <si>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</si>
  <si>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</si>
  <si>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</si>
  <si>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</si>
  <si>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</si>
  <si>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</si>
  <si>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</si>
  <si>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</si>
  <si>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</si>
  <si>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</si>
  <si>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</si>
  <si>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</si>
  <si>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</si>
  <si>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</si>
  <si>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</si>
  <si>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</si>
  <si>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</si>
  <si>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</si>
  <si>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</si>
  <si>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</si>
  <si>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</si>
  <si>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</si>
  <si>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</si>
  <si>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</si>
  <si>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</si>
  <si>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</si>
  <si>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</si>
  <si>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</si>
  <si>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</si>
  <si>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</si>
  <si>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</si>
  <si>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</si>
  <si>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</si>
  <si>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</si>
  <si>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</si>
  <si>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</si>
  <si>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</si>
  <si>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</si>
  <si>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</si>
  <si>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</si>
  <si>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</si>
  <si>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</si>
  <si>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</si>
  <si>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</si>
  <si>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</si>
  <si>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</si>
  <si>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</si>
  <si>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</si>
  <si>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</si>
  <si>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</si>
  <si>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</si>
  <si>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</si>
  <si>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</si>
  <si>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</si>
  <si>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</si>
  <si>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</si>
  <si>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</si>
  <si>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</si>
  <si>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</si>
  <si>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</si>
  <si>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</si>
  <si>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</si>
  <si>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</si>
  <si>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</si>
  <si>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</si>
  <si>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</si>
  <si>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</si>
  <si>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</si>
  <si>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</si>
  <si>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</si>
  <si>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</si>
  <si>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</si>
  <si>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</si>
  <si>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</si>
  <si>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</si>
  <si>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</si>
  <si>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</si>
  <si>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</si>
  <si>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</si>
  <si>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</si>
  <si>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</si>
  <si>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</si>
  <si>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</si>
  <si>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</si>
  <si>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</si>
  <si>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</si>
  <si>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</si>
  <si>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</si>
  <si>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</si>
  <si>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</si>
  <si>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</si>
  <si>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</si>
  <si>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</si>
  <si>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</si>
  <si>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</si>
  <si>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</si>
  <si>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</si>
  <si>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</si>
  <si>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</si>
  <si>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</si>
  <si>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</si>
  <si>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</si>
  <si>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</si>
  <si>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</si>
  <si>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</si>
  <si>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</si>
  <si>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</si>
  <si>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</si>
  <si>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</si>
  <si>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</si>
  <si>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</si>
  <si>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</si>
  <si>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</si>
  <si>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</si>
  <si>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</si>
  <si>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</si>
  <si>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</si>
  <si>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</si>
  <si>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</si>
  <si>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</si>
  <si>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</si>
  <si>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</si>
  <si>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</si>
  <si>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</si>
  <si>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</si>
  <si>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</si>
  <si>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</si>
  <si>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</si>
  <si>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</si>
  <si>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</si>
  <si>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</si>
  <si>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</si>
  <si>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</si>
  <si>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</si>
  <si>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</si>
  <si>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</si>
  <si>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</si>
  <si>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</si>
  <si>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</si>
  <si>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</si>
  <si>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</si>
  <si>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</si>
  <si>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</si>
  <si>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</si>
  <si>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</si>
  <si>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</si>
  <si>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</si>
  <si>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</si>
  <si>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</si>
  <si>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</si>
  <si>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</si>
  <si>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</si>
  <si>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</si>
  <si>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</si>
  <si>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</si>
  <si>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</si>
  <si>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</si>
  <si>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</si>
  <si>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</si>
  <si>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</si>
  <si>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</si>
  <si>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</si>
  <si>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</si>
  <si>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</si>
  <si>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</si>
  <si>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</si>
  <si>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</si>
  <si>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</si>
  <si>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</si>
  <si>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</si>
  <si>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</si>
  <si>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</si>
  <si>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</si>
  <si>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</si>
  <si>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</si>
  <si>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</si>
  <si>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</si>
  <si>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</si>
  <si>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</si>
  <si>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</si>
  <si>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</si>
  <si>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</si>
  <si>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</si>
  <si>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</si>
  <si>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</si>
  <si>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</si>
  <si>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</si>
  <si>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</si>
  <si>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</si>
  <si>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</si>
  <si>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</si>
  <si>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</si>
  <si>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</si>
  <si>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</si>
  <si>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</si>
  <si>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</si>
  <si>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</si>
  <si>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</si>
  <si>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</si>
  <si>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</si>
  <si>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</si>
  <si>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</si>
  <si>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</si>
  <si>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</si>
  <si>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</si>
  <si>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</si>
  <si>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</si>
  <si>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</si>
  <si>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</si>
  <si>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</si>
  <si>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</si>
  <si>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</si>
  <si>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</si>
  <si>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</si>
  <si>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</si>
  <si>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</si>
  <si>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</si>
  <si>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</si>
  <si>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</si>
  <si>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</si>
  <si>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</si>
  <si>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</si>
  <si>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</si>
  <si>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</si>
  <si>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</si>
  <si>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</si>
  <si>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</si>
  <si>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</si>
  <si>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</si>
  <si>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</si>
  <si>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</si>
  <si>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</si>
  <si>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</si>
  <si>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</si>
  <si>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</si>
  <si>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</si>
  <si>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</si>
  <si>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</si>
  <si>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</si>
  <si>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</si>
  <si>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</si>
  <si>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</si>
  <si>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</si>
  <si>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</si>
  <si>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</si>
  <si>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</si>
  <si>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</si>
  <si>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</si>
  <si>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</si>
  <si>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</si>
  <si>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</si>
  <si>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</si>
  <si>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</si>
  <si>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</si>
  <si>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</si>
  <si>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</si>
  <si>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</si>
  <si>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</si>
  <si>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</si>
  <si>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</si>
  <si>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</si>
  <si>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</si>
  <si>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</si>
  <si>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</si>
  <si>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</si>
  <si>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</si>
  <si>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</si>
  <si>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</si>
  <si>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</si>
  <si>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</si>
  <si>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</si>
  <si>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</si>
  <si>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</si>
  <si>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</si>
  <si>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</si>
  <si>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</si>
  <si>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</si>
  <si>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</si>
  <si>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</si>
  <si>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</si>
  <si>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</si>
  <si>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</si>
  <si>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</si>
  <si>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</si>
  <si>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</si>
  <si>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</si>
  <si>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</si>
  <si>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</si>
  <si>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</si>
  <si>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</si>
  <si>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</si>
  <si>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</si>
  <si>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</si>
  <si>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</si>
  <si>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</si>
  <si>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</si>
  <si>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</si>
  <si>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</si>
  <si>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</si>
  <si>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</si>
  <si>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</si>
  <si>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</si>
  <si>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</si>
  <si>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</si>
  <si>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</si>
  <si>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</si>
  <si>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</si>
  <si>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</si>
  <si>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</si>
  <si>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</si>
  <si>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</si>
  <si>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</si>
  <si>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</si>
  <si>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</si>
  <si>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</si>
  <si>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</si>
  <si>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</si>
  <si>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</si>
  <si>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</si>
  <si>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</si>
  <si>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</si>
  <si>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</si>
  <si>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</si>
  <si>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</si>
  <si>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</si>
  <si>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</si>
  <si>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</si>
  <si>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</si>
  <si>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</si>
  <si>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</si>
  <si>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</si>
  <si>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</si>
  <si>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</si>
  <si>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</si>
  <si>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</si>
  <si>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</si>
  <si>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</si>
  <si>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</si>
  <si>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</si>
  <si>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</si>
  <si>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</si>
  <si>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</si>
  <si>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</si>
  <si>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</si>
  <si>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</si>
  <si>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</si>
  <si>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</si>
  <si>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</si>
  <si>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</si>
  <si>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</si>
  <si>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</si>
  <si>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</si>
  <si>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</si>
  <si>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</si>
  <si>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</si>
  <si>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</si>
  <si>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</si>
  <si>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</si>
  <si>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</si>
  <si>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</si>
  <si>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</si>
  <si>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</si>
  <si>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</si>
  <si>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</si>
  <si>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</si>
  <si>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</si>
  <si>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</si>
  <si>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</si>
  <si>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</si>
  <si>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</si>
  <si>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</si>
  <si>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</si>
  <si>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</si>
  <si>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</si>
  <si>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</si>
  <si>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</si>
  <si>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</si>
  <si>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</si>
  <si>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</si>
  <si>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</si>
  <si>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</si>
  <si>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</si>
  <si>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</si>
  <si>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</si>
  <si>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</si>
  <si>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</si>
  <si>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</si>
  <si>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</si>
  <si>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</si>
  <si>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</si>
  <si>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</si>
  <si>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</si>
  <si>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</si>
  <si>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</si>
  <si>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</si>
  <si>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</si>
  <si>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</si>
  <si>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</si>
  <si>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</si>
  <si>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</si>
  <si>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</si>
  <si>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</si>
  <si>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</si>
  <si>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</si>
  <si>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</si>
  <si>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</si>
  <si>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</si>
  <si>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</si>
  <si>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</si>
  <si>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</si>
  <si>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</si>
  <si>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</si>
  <si>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</si>
  <si>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</si>
  <si>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</si>
  <si>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</si>
  <si>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</si>
  <si>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</si>
  <si>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</si>
  <si>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</si>
  <si>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</si>
  <si>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</si>
  <si>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</si>
  <si>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</si>
  <si>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</si>
  <si>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</si>
  <si>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</si>
  <si>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</si>
  <si>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</si>
  <si>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</si>
  <si>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</si>
  <si>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</si>
  <si>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</si>
  <si>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</si>
  <si>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</si>
  <si>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</si>
  <si>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</si>
  <si>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</si>
  <si>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</si>
  <si>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</si>
  <si>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</si>
  <si>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</si>
  <si>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</si>
  <si>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</si>
  <si>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</si>
  <si>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</si>
  <si>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</si>
  <si>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</si>
  <si>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</si>
  <si>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</si>
  <si>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</si>
  <si>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</si>
  <si>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</si>
  <si>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</si>
  <si>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</si>
  <si>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</si>
  <si>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</si>
  <si>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</si>
  <si>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</si>
  <si>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</si>
  <si>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</si>
  <si>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</si>
  <si>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</si>
  <si>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</si>
  <si>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</si>
  <si>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</si>
  <si>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</si>
  <si>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</si>
  <si>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</si>
  <si>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</si>
  <si>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</si>
  <si>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</si>
  <si>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</si>
  <si>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</si>
  <si>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</si>
  <si>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</si>
  <si>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</si>
  <si>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</si>
  <si>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</si>
  <si>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</si>
  <si>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</si>
  <si>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</si>
  <si>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</si>
  <si>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</si>
  <si>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</si>
  <si>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</si>
  <si>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</si>
  <si>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</si>
  <si>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</si>
  <si>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</si>
  <si>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</si>
  <si>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</si>
  <si>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</si>
  <si>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</si>
  <si>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</si>
  <si>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</si>
  <si>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</si>
  <si>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</si>
  <si>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</si>
  <si>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</si>
  <si>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</si>
  <si>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</si>
  <si>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</si>
  <si>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</si>
  <si>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</si>
  <si>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</si>
  <si>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</si>
  <si>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</si>
  <si>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</si>
  <si>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</si>
  <si>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</si>
  <si>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</si>
  <si>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</si>
  <si>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</si>
  <si>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</si>
  <si>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</si>
  <si>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</si>
  <si>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</si>
  <si>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</si>
  <si>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</si>
  <si>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</si>
  <si>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</si>
  <si>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</si>
  <si>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</si>
  <si>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</si>
  <si>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</si>
  <si>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</si>
  <si>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</si>
  <si>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</si>
  <si>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</si>
  <si>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</si>
  <si>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</si>
  <si>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</si>
  <si>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</si>
  <si>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</si>
  <si>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</si>
  <si>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</si>
  <si>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</si>
  <si>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</si>
  <si>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</si>
  <si>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</si>
  <si>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</si>
  <si>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</si>
  <si>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</si>
  <si>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</si>
  <si>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</si>
  <si>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</si>
  <si>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</si>
  <si>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</si>
  <si>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</si>
  <si>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</si>
  <si>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</si>
  <si>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</si>
  <si>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</si>
  <si>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</si>
  <si>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</si>
  <si>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</si>
  <si>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</si>
  <si>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</si>
  <si>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</si>
  <si>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</si>
  <si>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</si>
  <si>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</si>
  <si>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</si>
  <si>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</si>
  <si>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</si>
  <si>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</si>
  <si>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</si>
  <si>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</si>
  <si>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</si>
  <si>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</si>
  <si>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</si>
  <si>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</si>
  <si>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</si>
  <si>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</si>
  <si>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</si>
  <si>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</si>
  <si>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</si>
  <si>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</si>
  <si>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</si>
  <si>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</si>
  <si>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</si>
  <si>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</si>
  <si>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</si>
  <si>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</si>
  <si>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</si>
  <si>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</si>
  <si>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</si>
  <si>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</si>
  <si>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</si>
  <si>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</si>
  <si>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</si>
  <si>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</si>
  <si>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</si>
  <si>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</si>
  <si>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</si>
  <si>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</si>
  <si>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</si>
  <si>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</si>
  <si>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</si>
  <si>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</si>
  <si>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</si>
  <si>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</si>
  <si>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</si>
  <si>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</si>
  <si>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</si>
  <si>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</si>
  <si>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</si>
  <si>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</si>
  <si>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</si>
  <si>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</si>
  <si>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</si>
  <si>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</si>
  <si>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</si>
  <si>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</si>
  <si>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</si>
  <si>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</si>
  <si>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</si>
  <si>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</si>
  <si>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</si>
  <si>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</si>
  <si>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</si>
  <si>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</si>
  <si>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</si>
  <si>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</si>
  <si>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</si>
  <si>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</si>
  <si>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</si>
  <si>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</si>
  <si>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</si>
  <si>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</si>
  <si>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</si>
  <si>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</si>
  <si>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</si>
  <si>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</si>
  <si>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</si>
  <si>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</si>
  <si>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</si>
  <si>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</si>
  <si>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</si>
  <si>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</si>
  <si>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</si>
  <si>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</si>
  <si>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</si>
  <si>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</si>
  <si>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</si>
  <si>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</si>
  <si>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</si>
  <si>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</si>
  <si>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</si>
  <si>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</si>
  <si>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</si>
  <si>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</si>
  <si>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</si>
  <si>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</si>
  <si>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</si>
  <si>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</si>
  <si>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</si>
  <si>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</si>
  <si>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</si>
  <si>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</si>
  <si>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</si>
  <si>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</si>
  <si>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</si>
  <si>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</si>
  <si>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</si>
  <si>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</si>
  <si>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</si>
  <si>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</si>
  <si>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</si>
  <si>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</si>
  <si>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</si>
  <si>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</si>
  <si>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</si>
  <si>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</si>
  <si>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</si>
  <si>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</si>
  <si>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</si>
  <si>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</si>
  <si>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</si>
  <si>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</si>
  <si>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</si>
  <si>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</si>
  <si>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</si>
  <si>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</si>
  <si>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</si>
  <si>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</si>
  <si>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</si>
  <si>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</si>
  <si>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</si>
  <si>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</si>
  <si>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</si>
  <si>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</si>
  <si>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</si>
  <si>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</si>
  <si>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</si>
  <si>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</si>
  <si>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</si>
  <si>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</si>
  <si>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</si>
  <si>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</si>
  <si>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</si>
  <si>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</si>
  <si>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</si>
  <si>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</si>
  <si>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</si>
  <si>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</si>
  <si>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</si>
  <si>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</si>
  <si>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</si>
  <si>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</si>
  <si>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</si>
  <si>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</si>
  <si>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</si>
  <si>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</si>
  <si>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</si>
  <si>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</si>
  <si>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</si>
  <si>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</si>
  <si>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</si>
  <si>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</si>
  <si>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</si>
  <si>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</si>
  <si>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</si>
  <si>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</si>
  <si>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</si>
  <si>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</si>
  <si>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</si>
  <si>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</si>
  <si>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</si>
  <si>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</si>
  <si>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</si>
  <si>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</si>
  <si>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</si>
  <si>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</si>
  <si>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</si>
  <si>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</si>
  <si>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</si>
  <si>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</si>
  <si>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</si>
  <si>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</si>
  <si>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</si>
  <si>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</si>
  <si>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</si>
  <si>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</si>
  <si>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</si>
  <si>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</si>
  <si>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</si>
  <si>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</si>
  <si>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</si>
  <si>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</si>
  <si>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</si>
  <si>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</si>
  <si>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</si>
  <si>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</si>
  <si>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</si>
  <si>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</si>
  <si>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</si>
  <si>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</si>
  <si>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</si>
  <si>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</si>
  <si>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</si>
  <si>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</si>
  <si>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</si>
  <si>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</si>
  <si>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</si>
  <si>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</si>
  <si>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</si>
  <si>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</si>
  <si>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</si>
  <si>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</si>
  <si>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</si>
  <si>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</si>
  <si>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</si>
  <si>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</si>
  <si>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</si>
  <si>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</si>
  <si>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</si>
  <si>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</si>
  <si>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</si>
  <si>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</si>
  <si>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</si>
  <si>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</si>
  <si>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</si>
  <si>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</si>
  <si>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</si>
  <si>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</si>
  <si>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</si>
  <si>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</si>
  <si>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</si>
  <si>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</si>
  <si>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</si>
  <si>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</si>
  <si>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</si>
  <si>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</si>
  <si>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</si>
  <si>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</si>
  <si>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</si>
  <si>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</si>
  <si>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</si>
  <si>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</si>
  <si>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</si>
  <si>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</si>
  <si>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</si>
  <si>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</si>
  <si>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</si>
  <si>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</si>
  <si>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</si>
  <si>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</si>
  <si>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</si>
  <si>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</si>
  <si>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</si>
  <si>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</si>
  <si>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</si>
  <si>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</si>
  <si>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</si>
  <si>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</si>
  <si>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</si>
  <si>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</si>
  <si>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</si>
  <si>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</si>
  <si>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</si>
  <si>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</si>
  <si>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</si>
  <si>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</si>
  <si>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</si>
  <si>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</si>
  <si>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</si>
  <si>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</si>
  <si>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</si>
  <si>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</si>
  <si>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</si>
  <si>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</si>
  <si>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</si>
  <si>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</si>
  <si>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</si>
  <si>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</si>
  <si>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</si>
  <si>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</si>
  <si>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</si>
  <si>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</si>
  <si>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</si>
  <si>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</si>
  <si>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</si>
  <si>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</si>
  <si>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</si>
  <si>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</si>
  <si>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</si>
  <si>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</si>
  <si>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</si>
  <si>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</si>
  <si>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</si>
  <si>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</si>
  <si>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</si>
  <si>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</si>
  <si>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</si>
  <si>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</si>
  <si>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</si>
  <si>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</si>
  <si>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</si>
  <si>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</si>
  <si>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</si>
  <si>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</si>
  <si>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</si>
  <si>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</si>
  <si>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</si>
  <si>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</si>
  <si>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</si>
  <si>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</si>
  <si>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</si>
  <si>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</si>
  <si>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</si>
  <si>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</si>
  <si>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</si>
  <si>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</si>
  <si>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</si>
  <si>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</si>
  <si>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</si>
  <si>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</si>
  <si>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</si>
  <si>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</si>
  <si>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</si>
  <si>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</si>
  <si>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</si>
  <si>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</si>
  <si>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</si>
  <si>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</si>
  <si>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</si>
  <si>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</si>
  <si>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</si>
  <si>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</si>
  <si>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</si>
  <si>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</si>
  <si>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</si>
  <si>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</si>
  <si>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</si>
  <si>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</si>
  <si>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</si>
  <si>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</si>
  <si>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</si>
  <si>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</si>
  <si>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</si>
  <si>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</si>
  <si>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</si>
  <si>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</si>
  <si>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</si>
  <si>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</si>
  <si>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</si>
  <si>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</si>
  <si>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</si>
  <si>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</si>
  <si>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</si>
  <si>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</si>
  <si>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</si>
  <si>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</si>
  <si>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</si>
  <si>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</si>
  <si>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</si>
  <si>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</si>
  <si>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</si>
  <si>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</si>
  <si>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</si>
  <si>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</si>
  <si>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</si>
  <si>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</si>
  <si>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</si>
  <si>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</si>
  <si>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</si>
  <si>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</si>
  <si>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</si>
  <si>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</si>
  <si>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</si>
  <si>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</si>
  <si>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</si>
  <si>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</si>
  <si>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</si>
  <si>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</si>
  <si>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</si>
  <si>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</si>
  <si>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</si>
  <si>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</si>
  <si>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</si>
  <si>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</si>
  <si>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</si>
  <si>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</si>
  <si>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</si>
  <si>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</si>
  <si>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</si>
  <si>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</si>
  <si>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</si>
  <si>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</si>
  <si>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</si>
  <si>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</si>
  <si>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</si>
  <si>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</si>
  <si>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</si>
  <si>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</si>
  <si>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</si>
  <si>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</si>
  <si>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</si>
  <si>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</si>
  <si>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</si>
  <si>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</si>
  <si>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</si>
  <si>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</si>
  <si>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</si>
  <si>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</si>
  <si>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</si>
  <si>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</si>
  <si>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</si>
  <si>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</si>
  <si>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</si>
  <si>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</si>
  <si>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</si>
  <si>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</si>
  <si>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</si>
  <si>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</si>
  <si>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</si>
  <si>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</si>
  <si>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</si>
  <si>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</si>
  <si>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</si>
  <si>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</si>
  <si>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</si>
  <si>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</si>
  <si>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</si>
  <si>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</si>
  <si>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</si>
  <si>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</si>
  <si>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</si>
  <si>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</si>
  <si>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</si>
  <si>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</si>
  <si>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</si>
  <si>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</si>
  <si>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</si>
  <si>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</si>
  <si>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</si>
  <si>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</si>
  <si>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</si>
  <si>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</si>
  <si>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</si>
  <si>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</si>
  <si>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</si>
  <si>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</si>
  <si>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</si>
  <si>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</si>
  <si>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</si>
  <si>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</si>
  <si>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</si>
  <si>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</si>
  <si>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</si>
  <si>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</si>
  <si>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</si>
  <si>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</si>
  <si>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</si>
  <si>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</si>
  <si>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</si>
  <si>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</si>
  <si>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</si>
  <si>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</si>
  <si>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</si>
  <si>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</si>
  <si>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</si>
  <si>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</si>
  <si>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</si>
  <si>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</si>
  <si>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</si>
  <si>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</si>
  <si>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</si>
  <si>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</si>
  <si>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</si>
  <si>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</si>
  <si>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</si>
  <si>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</si>
  <si>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</si>
  <si>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</si>
  <si>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</si>
  <si>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</si>
  <si>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</si>
  <si>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</si>
  <si>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</si>
  <si>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</si>
  <si>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</si>
  <si>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</si>
  <si>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</si>
  <si>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</si>
  <si>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</si>
  <si>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</si>
  <si>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</si>
  <si>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</si>
  <si>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</si>
  <si>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</si>
  <si>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</si>
  <si>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</si>
  <si>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</si>
  <si>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</si>
  <si>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</si>
  <si>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</si>
  <si>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</si>
  <si>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</si>
  <si>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</si>
  <si>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</si>
  <si>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</si>
  <si>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</si>
  <si>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</si>
  <si>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</si>
  <si>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</si>
  <si>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</si>
  <si>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</si>
  <si>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</si>
  <si>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</si>
  <si>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</si>
  <si>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</si>
  <si>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</si>
  <si>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</si>
  <si>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</si>
  <si>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</si>
  <si>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</si>
  <si>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</si>
  <si>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</si>
  <si>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</si>
  <si>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</si>
  <si>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</si>
  <si>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</si>
  <si>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</si>
  <si>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</si>
  <si>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</si>
  <si>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</si>
  <si>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</si>
  <si>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</si>
  <si>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</si>
  <si>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</si>
  <si>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</si>
  <si>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</si>
  <si>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</si>
  <si>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</si>
  <si>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</si>
  <si>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</si>
  <si>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</si>
  <si>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</si>
  <si>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</si>
  <si>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</si>
  <si>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</si>
  <si>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</si>
  <si>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</si>
  <si>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</si>
  <si>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</si>
  <si>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</si>
  <si>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</si>
  <si>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</si>
  <si>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</si>
  <si>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</si>
  <si>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</si>
  <si>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</si>
  <si>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</si>
  <si>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</si>
  <si>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</si>
  <si>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</si>
  <si>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</si>
  <si>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</si>
  <si>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</si>
  <si>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</si>
  <si>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</si>
  <si>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</si>
  <si>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</si>
  <si>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</si>
  <si>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</si>
  <si>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</si>
  <si>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</si>
  <si>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</si>
  <si>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</si>
  <si>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</si>
  <si>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</si>
  <si>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</si>
  <si>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</si>
  <si>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</si>
  <si>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</si>
  <si>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</si>
  <si>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</si>
  <si>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</si>
  <si>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</si>
  <si>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</si>
  <si>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</si>
  <si>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</si>
  <si>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</si>
  <si>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</si>
  <si>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</si>
  <si>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</si>
  <si>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</si>
  <si>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</si>
  <si>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</si>
  <si>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</si>
  <si>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</si>
  <si>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</si>
  <si>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</si>
  <si>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</si>
  <si>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</si>
  <si>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</si>
  <si>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</si>
  <si>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</si>
  <si>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</si>
  <si>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</si>
  <si>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</si>
  <si>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</si>
  <si>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</si>
  <si>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</si>
  <si>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</si>
  <si>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</si>
  <si>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</si>
  <si>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</si>
  <si>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</si>
  <si>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</si>
  <si>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</si>
  <si>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</si>
  <si>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</si>
  <si>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</si>
  <si>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</si>
  <si>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</si>
  <si>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</si>
  <si>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</si>
  <si>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</si>
  <si>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</si>
  <si>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</si>
  <si>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</si>
  <si>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</si>
  <si>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</si>
  <si>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</si>
  <si>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</si>
  <si>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</si>
  <si>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</si>
  <si>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</si>
  <si>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</si>
  <si>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</si>
  <si>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</si>
  <si>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</si>
  <si>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</si>
  <si>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</si>
  <si>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</si>
  <si>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</si>
  <si>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</si>
  <si>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</si>
  <si>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</si>
  <si>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</si>
  <si>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</si>
  <si>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</si>
  <si>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</si>
  <si>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</si>
  <si>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</si>
  <si>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</si>
  <si>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</si>
  <si>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</si>
  <si>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</si>
  <si>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</si>
  <si>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</si>
  <si>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</si>
  <si>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</si>
  <si>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</si>
  <si>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</si>
  <si>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</si>
  <si>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</si>
  <si>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</si>
  <si>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</si>
  <si>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</si>
  <si>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</si>
  <si>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</si>
  <si>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</si>
  <si>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</si>
  <si>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</si>
  <si>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</si>
  <si>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</si>
  <si>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</si>
  <si>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</si>
  <si>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</si>
  <si>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</si>
  <si>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</si>
  <si>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</si>
  <si>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</si>
  <si>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</si>
  <si>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</si>
  <si>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</si>
  <si>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</si>
  <si>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</si>
  <si>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</si>
  <si>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</si>
  <si>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</si>
  <si>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</si>
  <si>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</si>
  <si>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</si>
  <si>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</si>
  <si>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</si>
  <si>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</si>
  <si>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</si>
  <si>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</si>
  <si>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</si>
  <si>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</si>
  <si>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</si>
  <si>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</si>
  <si>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</si>
  <si>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</si>
  <si>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</si>
  <si>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</si>
  <si>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</si>
  <si>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</si>
  <si>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</si>
  <si>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</si>
  <si>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</si>
  <si>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</si>
  <si>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</si>
  <si>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</si>
  <si>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</si>
  <si>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</si>
  <si>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</si>
  <si>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</si>
  <si>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</si>
  <si>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</si>
  <si>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</si>
  <si>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</si>
  <si>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</si>
  <si>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</si>
  <si>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</si>
  <si>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</si>
  <si>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</si>
  <si>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</si>
  <si>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</si>
  <si>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</si>
  <si>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</si>
  <si>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</si>
  <si>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</si>
  <si>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</si>
  <si>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</si>
  <si>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</si>
  <si>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</si>
  <si>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</si>
  <si>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</si>
  <si>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</si>
  <si>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</si>
  <si>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</si>
  <si>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</si>
  <si>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</si>
  <si>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</si>
  <si>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</si>
  <si>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</si>
  <si>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</si>
  <si>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</si>
  <si>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</si>
  <si>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</si>
  <si>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</si>
  <si>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</si>
  <si>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</si>
  <si>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</si>
  <si>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</si>
  <si>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</si>
  <si>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</si>
  <si>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</si>
  <si>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</si>
  <si>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</si>
  <si>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</si>
  <si>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</si>
  <si>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</si>
  <si>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</si>
  <si>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</si>
  <si>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</si>
  <si>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</si>
  <si>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</si>
  <si>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</si>
  <si>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</si>
  <si>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</si>
  <si>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</si>
  <si>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</si>
  <si>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</si>
  <si>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</si>
  <si>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</si>
  <si>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</si>
  <si>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</si>
  <si>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</si>
  <si>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</si>
  <si>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</si>
  <si>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</si>
  <si>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</si>
  <si>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</si>
  <si>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</si>
  <si>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</si>
  <si>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</si>
  <si>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</si>
  <si>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</si>
  <si>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</si>
  <si>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</si>
  <si>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</si>
  <si>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</si>
  <si>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</si>
  <si>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</si>
  <si>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</si>
  <si>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</si>
  <si>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</si>
  <si>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</si>
  <si>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</si>
  <si>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</si>
  <si>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</si>
  <si>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</si>
  <si>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</si>
  <si>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</si>
  <si>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</si>
  <si>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</si>
  <si>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</si>
  <si>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</si>
  <si>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</si>
  <si>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</si>
  <si>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</si>
  <si>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</si>
  <si>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</si>
  <si>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</si>
  <si>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</si>
  <si>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</si>
  <si>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</si>
  <si>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</si>
  <si>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</si>
  <si>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</si>
  <si>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</si>
  <si>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</si>
  <si>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</si>
  <si>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</si>
  <si>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</si>
  <si>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</si>
  <si>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</si>
  <si>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</si>
  <si>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</si>
  <si>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</si>
  <si>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</si>
  <si>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</si>
  <si>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</si>
  <si>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</si>
  <si>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</si>
  <si>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</si>
  <si>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</si>
  <si>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</si>
  <si>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</si>
  <si>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</si>
  <si>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</si>
  <si>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</si>
  <si>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</si>
  <si>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</si>
  <si>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</si>
  <si>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</si>
  <si>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</si>
  <si>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</si>
  <si>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</si>
  <si>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</si>
  <si>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</si>
  <si>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</si>
  <si>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</si>
  <si>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</si>
  <si>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</si>
  <si>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</si>
  <si>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</si>
  <si>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</si>
  <si>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</si>
  <si>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</si>
  <si>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</si>
  <si>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</si>
  <si>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</si>
  <si>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</si>
  <si>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</si>
  <si>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</si>
  <si>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</si>
  <si>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</si>
  <si>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</si>
  <si>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</si>
  <si>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</si>
  <si>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</si>
  <si>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</si>
  <si>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</si>
  <si>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</si>
  <si>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</si>
  <si>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</si>
  <si>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</si>
  <si>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</si>
  <si>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</si>
  <si>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</si>
  <si>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</si>
  <si>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</si>
  <si>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</si>
  <si>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</si>
  <si>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</si>
  <si>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</si>
  <si>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</si>
  <si>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</si>
  <si>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</si>
  <si>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</si>
  <si>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</si>
  <si>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</si>
  <si>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</si>
  <si>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</si>
  <si>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</si>
  <si>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</si>
  <si>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</si>
  <si>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</si>
  <si>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</si>
  <si>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</si>
  <si>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</si>
  <si>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</si>
  <si>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</si>
  <si>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</si>
  <si>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</si>
  <si>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</si>
  <si>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</si>
  <si>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</si>
  <si>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</si>
  <si>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</si>
  <si>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</si>
  <si>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</si>
  <si>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</si>
  <si>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</si>
  <si>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</si>
  <si>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</si>
  <si>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</si>
  <si>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</si>
  <si>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</si>
  <si>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</si>
  <si>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</si>
  <si>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</si>
  <si>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</si>
  <si>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</si>
  <si>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</si>
  <si>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</si>
  <si>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</si>
  <si>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</si>
  <si>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</si>
  <si>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</si>
  <si>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</si>
  <si>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</si>
  <si>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</si>
  <si>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</si>
  <si>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</si>
  <si>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</si>
  <si>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</si>
  <si>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</si>
  <si>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</si>
  <si>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</si>
  <si>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</si>
  <si>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</si>
  <si>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</si>
  <si>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</si>
  <si>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</si>
  <si>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</si>
  <si>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</si>
  <si>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</si>
  <si>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</si>
  <si>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</si>
  <si>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</si>
  <si>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</si>
  <si>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</si>
  <si>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</si>
  <si>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</si>
  <si>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</si>
  <si>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</si>
  <si>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</si>
  <si>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</si>
  <si>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</si>
  <si>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</si>
  <si>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</si>
  <si>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</si>
  <si>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</si>
  <si>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</si>
  <si>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</si>
  <si>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</si>
  <si>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</si>
  <si>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</si>
  <si>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</si>
  <si>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</si>
  <si>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</si>
  <si>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</si>
  <si>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</si>
  <si>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</si>
  <si>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</si>
  <si>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</si>
  <si>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</si>
  <si>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</si>
  <si>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</si>
  <si>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</si>
  <si>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</si>
  <si>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</si>
  <si>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</si>
  <si>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</si>
  <si>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</si>
  <si>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</si>
  <si>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</si>
  <si>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</si>
  <si>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</si>
  <si>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</si>
  <si>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</si>
  <si>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</si>
  <si>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</si>
  <si>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</si>
  <si>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</si>
  <si>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</si>
  <si>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</si>
  <si>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</si>
  <si>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</si>
  <si>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</si>
  <si>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</si>
  <si>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</si>
  <si>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</si>
  <si>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</si>
  <si>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</si>
  <si>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</si>
  <si>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</si>
  <si>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</si>
  <si>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</si>
  <si>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</si>
  <si>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</si>
  <si>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</si>
  <si>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</si>
  <si>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</si>
  <si>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</si>
  <si>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</si>
  <si>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</si>
  <si>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</si>
  <si>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</si>
  <si>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</si>
  <si>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</si>
  <si>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</si>
  <si>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</si>
  <si>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</si>
  <si>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</si>
  <si>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</si>
  <si>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</si>
  <si>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</si>
  <si>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</si>
  <si>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</si>
  <si>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</si>
  <si>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</si>
  <si>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</si>
  <si>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</si>
  <si>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</si>
  <si>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</si>
  <si>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</si>
  <si>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</si>
  <si>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</si>
  <si>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</si>
  <si>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</si>
  <si>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</si>
  <si>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</si>
  <si>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</si>
  <si>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</si>
  <si>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</si>
  <si>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</si>
  <si>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</si>
  <si>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</si>
  <si>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</si>
  <si>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</si>
  <si>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</si>
  <si>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</si>
  <si>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</si>
  <si>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</si>
  <si>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</si>
  <si>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</si>
  <si>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</si>
  <si>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</si>
  <si>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</si>
  <si>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</si>
  <si>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</si>
  <si>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</si>
  <si>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</si>
  <si>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</si>
  <si>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</si>
  <si>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</si>
  <si>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</si>
  <si>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</si>
  <si>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</si>
  <si>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</si>
  <si>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</si>
  <si>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</si>
  <si>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</si>
  <si>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</si>
  <si>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</si>
  <si>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</si>
  <si>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</si>
  <si>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</si>
  <si>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</si>
  <si>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</si>
  <si>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</si>
  <si>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</si>
  <si>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</si>
  <si>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</si>
  <si>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</si>
  <si>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</si>
  <si>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</si>
  <si>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</si>
  <si>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</si>
  <si>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</si>
  <si>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</si>
  <si>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</si>
  <si>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</si>
  <si>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</si>
  <si>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</si>
  <si>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</si>
  <si>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</si>
  <si>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</si>
  <si>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</si>
  <si>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</si>
  <si>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</si>
  <si>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</si>
  <si>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</si>
  <si>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</si>
  <si>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</si>
  <si>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</si>
  <si>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</si>
  <si>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</si>
  <si>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</si>
  <si>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</si>
  <si>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</si>
  <si>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</si>
  <si>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</si>
  <si>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</si>
  <si>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</si>
  <si>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</si>
  <si>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</si>
  <si>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</si>
  <si>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</si>
  <si>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</si>
  <si>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</si>
  <si>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</si>
  <si>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</si>
  <si>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</si>
  <si>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</si>
  <si>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</si>
  <si>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</si>
  <si>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</si>
  <si>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</si>
  <si>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</si>
  <si>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</si>
  <si>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</si>
  <si>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</si>
  <si>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</si>
  <si>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</si>
  <si>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</si>
  <si>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</si>
  <si>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</si>
  <si>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</si>
  <si>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</si>
  <si>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</si>
  <si>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</si>
  <si>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</si>
  <si>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</si>
  <si>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</si>
  <si>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</si>
  <si>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</si>
  <si>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</si>
  <si>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</si>
  <si>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</si>
  <si>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</si>
  <si>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</si>
  <si>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</si>
  <si>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</si>
  <si>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</si>
  <si>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</si>
  <si>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</si>
  <si>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</si>
  <si>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</si>
  <si>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</si>
  <si>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</si>
  <si>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</si>
  <si>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</si>
  <si>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</si>
  <si>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</si>
  <si>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</si>
  <si>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</si>
  <si>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</si>
  <si>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</si>
  <si>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</si>
  <si>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</si>
  <si>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</si>
  <si>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</si>
  <si>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</si>
  <si>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</si>
  <si>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</si>
  <si>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</si>
  <si>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</si>
  <si>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</si>
  <si>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</si>
  <si>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</si>
  <si>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</si>
  <si>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</si>
  <si>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</si>
  <si>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</si>
  <si>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</si>
  <si>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</si>
  <si>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</si>
  <si>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</si>
  <si>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</si>
  <si>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</si>
  <si>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</si>
  <si>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</si>
  <si>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</si>
  <si>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</si>
  <si>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</si>
  <si>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</si>
  <si>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</si>
  <si>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</si>
  <si>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</si>
  <si>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</si>
  <si>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</si>
  <si>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</si>
  <si>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</si>
  <si>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</si>
  <si>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</si>
  <si>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</si>
  <si>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</si>
  <si>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</si>
  <si>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</si>
  <si>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</si>
  <si>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</si>
  <si>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</si>
  <si>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</si>
  <si>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</si>
  <si>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</si>
  <si>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</si>
  <si>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</si>
  <si>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</si>
  <si>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</si>
  <si>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</si>
  <si>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</si>
  <si>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</si>
  <si>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</si>
  <si>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</si>
  <si>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</si>
  <si>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</si>
  <si>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</si>
  <si>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</si>
  <si>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</si>
  <si>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</si>
  <si>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</si>
  <si>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</si>
  <si>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</si>
  <si>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</si>
  <si>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</si>
  <si>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</si>
  <si>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</si>
  <si>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</si>
  <si>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</si>
  <si>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</si>
  <si>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</si>
  <si>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</si>
  <si>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</si>
  <si>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</si>
  <si>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</si>
  <si>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</si>
  <si>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</si>
  <si>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</si>
  <si>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</si>
  <si>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</si>
  <si>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</si>
  <si>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</si>
  <si>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</si>
  <si>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</si>
  <si>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</si>
  <si>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</si>
  <si>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</si>
  <si>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</si>
  <si>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</si>
  <si>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</si>
  <si>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</si>
  <si>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</si>
  <si>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</si>
  <si>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</si>
  <si>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</si>
  <si>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</si>
  <si>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</si>
  <si>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</si>
  <si>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</si>
  <si>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</si>
  <si>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</si>
  <si>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</si>
  <si>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</si>
  <si>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</si>
  <si>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</si>
  <si>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</si>
  <si>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</si>
  <si>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</si>
  <si>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</si>
  <si>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</si>
  <si>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</si>
  <si>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</si>
  <si>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</si>
  <si>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</si>
  <si>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</si>
  <si>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</si>
  <si>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</si>
  <si>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</si>
  <si>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</si>
  <si>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</si>
  <si>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</si>
  <si>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</si>
  <si>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</si>
  <si>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</si>
  <si>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</si>
  <si>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</si>
  <si>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</si>
  <si>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</si>
  <si>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</si>
  <si>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</si>
  <si>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</si>
  <si>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</si>
  <si>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</si>
  <si>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</si>
  <si>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</si>
  <si>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</si>
  <si>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</si>
  <si>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</si>
  <si>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</si>
  <si>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</si>
  <si>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</si>
  <si>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</si>
  <si>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</si>
  <si>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</si>
  <si>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</si>
  <si>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</si>
  <si>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</si>
  <si>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</si>
  <si>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</si>
  <si>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</si>
  <si>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</si>
  <si>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</si>
  <si>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</si>
  <si>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</si>
  <si>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</si>
  <si>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</si>
  <si>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</si>
  <si>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</si>
  <si>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</si>
  <si>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</si>
  <si>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</si>
  <si>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</si>
  <si>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</si>
  <si>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</si>
  <si>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</si>
  <si>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</si>
  <si>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</si>
  <si>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</si>
  <si>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</si>
  <si>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</si>
  <si>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</si>
  <si>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</si>
  <si>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</si>
  <si>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</si>
  <si>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</si>
  <si>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</si>
  <si>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</si>
  <si>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</si>
  <si>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</si>
  <si>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</si>
  <si>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</si>
  <si>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</si>
  <si>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</si>
  <si>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</si>
  <si>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</si>
  <si>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</si>
  <si>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</si>
  <si>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</si>
  <si>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</si>
  <si>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</si>
  <si>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</si>
  <si>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</si>
  <si>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</si>
  <si>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</si>
  <si>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</si>
  <si>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</si>
  <si>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</si>
  <si>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</si>
  <si>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</si>
  <si>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</si>
  <si>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</si>
  <si>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</si>
  <si>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</si>
  <si>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</si>
  <si>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</si>
  <si>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</si>
  <si>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</si>
  <si>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</si>
  <si>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</si>
  <si>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</si>
  <si>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</si>
  <si>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</si>
  <si>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</si>
  <si>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</si>
  <si>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</si>
  <si>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</si>
  <si>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</si>
  <si>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</si>
  <si>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</si>
  <si>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</si>
  <si>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</si>
  <si>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</si>
  <si>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</si>
  <si>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</si>
  <si>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</si>
  <si>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</si>
  <si>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</si>
  <si>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</si>
  <si>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</si>
  <si>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</si>
  <si>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</si>
  <si>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</si>
  <si>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</si>
  <si>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</si>
  <si>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</si>
  <si>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</si>
  <si>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</si>
  <si>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</si>
  <si>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</si>
  <si>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</si>
  <si>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</si>
  <si>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</si>
  <si>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</si>
  <si>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</si>
  <si>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</si>
  <si>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</si>
  <si>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</si>
  <si>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</si>
  <si>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</si>
  <si>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</si>
  <si>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</si>
  <si>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</si>
  <si>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</si>
  <si>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</si>
  <si>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</si>
  <si>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</si>
  <si>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</si>
  <si>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</si>
  <si>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</si>
  <si>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</si>
  <si>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</si>
  <si>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</si>
  <si>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</si>
  <si>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</si>
  <si>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</si>
  <si>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</si>
  <si>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</si>
  <si>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</si>
  <si>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</si>
  <si>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</si>
  <si>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</si>
  <si>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</si>
  <si>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</si>
  <si>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</si>
  <si>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</si>
  <si>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</si>
  <si>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</si>
  <si>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</si>
  <si>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</si>
  <si>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</si>
  <si>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</si>
  <si>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</si>
  <si>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</si>
  <si>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</si>
  <si>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</si>
  <si>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</si>
  <si>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</si>
  <si>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</si>
  <si>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</si>
  <si>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</si>
  <si>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</si>
  <si>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</si>
  <si>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</si>
  <si>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</si>
  <si>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</si>
  <si>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</si>
  <si>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</si>
  <si>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</si>
  <si>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</si>
  <si>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</si>
  <si>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</si>
  <si>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</si>
  <si>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</si>
  <si>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</si>
  <si>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</si>
  <si>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</si>
  <si>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</si>
  <si>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</si>
  <si>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</si>
  <si>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</si>
  <si>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</si>
  <si>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</si>
  <si>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</si>
  <si>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</si>
  <si>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</si>
  <si>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</si>
  <si>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</si>
  <si>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</si>
  <si>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</si>
  <si>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</si>
  <si>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</si>
  <si>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</si>
  <si>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</si>
  <si>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</si>
  <si>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</si>
  <si>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</si>
  <si>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</si>
  <si>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</si>
  <si>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</si>
  <si>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</si>
  <si>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</si>
  <si>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</si>
  <si>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</si>
  <si>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</si>
  <si>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</si>
  <si>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</si>
  <si>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</si>
  <si>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</si>
  <si>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</si>
  <si>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</si>
  <si>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</si>
  <si>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</si>
  <si>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</si>
  <si>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</si>
  <si>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</si>
  <si>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</si>
  <si>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</si>
  <si>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</si>
  <si>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</si>
  <si>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</si>
  <si>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</si>
  <si>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</si>
  <si>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</si>
  <si>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</si>
  <si>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</si>
  <si>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</si>
  <si>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</si>
  <si>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</si>
  <si>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</si>
  <si>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</si>
  <si>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</si>
  <si>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</si>
  <si>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</si>
  <si>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</si>
  <si>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</si>
  <si>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</si>
  <si>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</si>
  <si>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</si>
  <si>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</si>
  <si>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</si>
  <si>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</si>
  <si>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</si>
  <si>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</si>
  <si>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</si>
  <si>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</si>
  <si>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</si>
  <si>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</si>
  <si>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</si>
  <si>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</si>
  <si>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</si>
  <si>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</si>
  <si>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</si>
  <si>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</si>
  <si>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</si>
  <si>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</si>
  <si>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</si>
  <si>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</si>
  <si>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</si>
  <si>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</si>
  <si>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</si>
  <si>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</si>
  <si>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</si>
  <si>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</si>
  <si>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</si>
  <si>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</si>
  <si>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</si>
  <si>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</si>
  <si>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</si>
  <si>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</si>
  <si>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</si>
  <si>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</si>
  <si>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</si>
  <si>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</si>
  <si>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</si>
  <si>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</si>
  <si>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</si>
  <si>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</si>
  <si>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</si>
  <si>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</si>
  <si>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</si>
  <si>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</si>
  <si>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</si>
  <si>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</si>
  <si>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</si>
  <si>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</si>
  <si>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</si>
  <si>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</si>
  <si>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</si>
  <si>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</si>
  <si>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</si>
  <si>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</si>
  <si>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</si>
  <si>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</si>
  <si>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</si>
  <si>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</si>
  <si>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</si>
  <si>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</si>
  <si>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</si>
  <si>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</si>
  <si>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</si>
  <si>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</si>
  <si>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</si>
  <si>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</si>
  <si>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</si>
  <si>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</si>
  <si>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</si>
  <si>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</si>
  <si>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</si>
  <si>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</si>
  <si>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</si>
  <si>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</si>
  <si>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</si>
  <si>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</si>
  <si>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</si>
  <si>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</si>
  <si>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</si>
  <si>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</si>
  <si>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</si>
  <si>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</si>
  <si>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</si>
  <si>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</si>
  <si>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</si>
  <si>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</si>
  <si>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</si>
  <si>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</si>
  <si>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</si>
  <si>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</si>
  <si>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</si>
  <si>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</si>
  <si>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</si>
  <si>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</si>
  <si>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</si>
  <si>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</si>
  <si>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</si>
  <si>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</si>
  <si>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</si>
  <si>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</si>
  <si>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</si>
  <si>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</si>
  <si>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</si>
  <si>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</si>
  <si>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</si>
  <si>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</si>
  <si>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</si>
  <si>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</si>
  <si>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</si>
  <si>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</si>
  <si>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</si>
  <si>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</si>
  <si>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</si>
  <si>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</si>
  <si>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</si>
  <si>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</si>
  <si>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</si>
  <si>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</si>
  <si>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</si>
  <si>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</si>
  <si>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</si>
  <si>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</si>
  <si>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</si>
  <si>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</si>
  <si>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</si>
  <si>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</si>
  <si>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</si>
  <si>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</si>
  <si>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</si>
  <si>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</si>
  <si>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</si>
  <si>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</si>
  <si>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</si>
  <si>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</si>
  <si>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</si>
  <si>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</si>
  <si>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</si>
  <si>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</si>
  <si>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</si>
  <si>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</si>
  <si>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</si>
  <si>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</si>
  <si>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</si>
  <si>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</si>
  <si>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</si>
  <si>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</si>
  <si>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</si>
  <si>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</si>
  <si>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</si>
  <si>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</si>
  <si>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</si>
  <si>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</si>
  <si>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</si>
  <si>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</si>
  <si>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</si>
  <si>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</si>
  <si>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</si>
  <si>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</si>
  <si>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</si>
  <si>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</si>
  <si>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</si>
  <si>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</si>
  <si>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</si>
  <si>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</si>
  <si>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</si>
  <si>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</si>
  <si>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</si>
  <si>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</si>
  <si>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</si>
  <si>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</si>
  <si>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</si>
  <si>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</si>
  <si>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</si>
  <si>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</si>
  <si>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</si>
  <si>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</si>
  <si>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</si>
  <si>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</si>
  <si>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</si>
  <si>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</si>
  <si>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</si>
  <si>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</si>
  <si>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</si>
  <si>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</si>
  <si>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</si>
  <si>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</si>
  <si>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</si>
  <si>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</si>
  <si>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</si>
  <si>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</si>
  <si>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</si>
  <si>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</si>
  <si>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</si>
  <si>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</si>
  <si>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</si>
  <si>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</si>
  <si>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</si>
  <si>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</si>
  <si>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</si>
  <si>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</si>
  <si>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</si>
  <si>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</si>
  <si>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</si>
  <si>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</si>
  <si>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</si>
  <si>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</si>
  <si>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</si>
  <si>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</si>
  <si>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</si>
  <si>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</si>
  <si>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</si>
  <si>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</si>
  <si>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</si>
  <si>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</si>
  <si>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</si>
  <si>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</si>
  <si>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</si>
  <si>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</si>
  <si>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</si>
  <si>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</si>
  <si>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</si>
  <si>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</si>
  <si>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</si>
  <si>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</si>
  <si>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</si>
  <si>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</si>
  <si>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</si>
  <si>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</si>
  <si>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</si>
  <si>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</si>
  <si>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</si>
  <si>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</si>
  <si>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</si>
  <si>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</si>
  <si>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</si>
  <si>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</si>
  <si>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</si>
  <si>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</si>
  <si>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</si>
  <si>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</si>
  <si>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</si>
  <si>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</si>
  <si>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</si>
  <si>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</si>
  <si>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</si>
  <si>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</si>
  <si>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</si>
  <si>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</si>
  <si>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</si>
  <si>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</si>
  <si>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</si>
  <si>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</si>
  <si>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</si>
  <si>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</si>
  <si>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</si>
  <si>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</si>
  <si>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</si>
  <si>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</si>
  <si>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</si>
  <si>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</si>
  <si>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</si>
  <si>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</si>
  <si>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</si>
  <si>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</si>
  <si>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</si>
  <si>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</si>
  <si>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</si>
  <si>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</si>
  <si>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</si>
  <si>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</si>
  <si>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</si>
  <si>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</si>
  <si>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</si>
  <si>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</si>
  <si>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</si>
  <si>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</si>
  <si>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</si>
  <si>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</si>
  <si>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</si>
  <si>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</si>
  <si>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</si>
  <si>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</si>
  <si>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</si>
  <si>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</si>
  <si>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</si>
  <si>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</si>
  <si>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</si>
  <si>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</si>
  <si>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</si>
  <si>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</si>
  <si>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</si>
  <si>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</si>
  <si>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</si>
  <si>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</si>
  <si>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</si>
  <si>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</si>
  <si>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</si>
  <si>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</si>
  <si>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</si>
  <si>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</si>
  <si>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</si>
  <si>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</si>
  <si>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</si>
  <si>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</si>
  <si>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</si>
  <si>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</si>
  <si>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</si>
  <si>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</si>
  <si>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</si>
  <si>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</si>
  <si>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</si>
  <si>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</si>
  <si>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</si>
  <si>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</si>
  <si>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</si>
  <si>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</si>
  <si>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</si>
  <si>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</si>
  <si>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</si>
  <si>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</si>
  <si>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</si>
  <si>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</si>
  <si>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</si>
  <si>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</si>
  <si>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</si>
  <si>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</si>
  <si>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</si>
  <si>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</si>
  <si>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</si>
  <si>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</si>
  <si>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</si>
  <si>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</si>
  <si>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</si>
  <si>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</si>
  <si>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</si>
  <si>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</si>
  <si>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</si>
  <si>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</si>
  <si>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</si>
  <si>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</si>
  <si>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</si>
  <si>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</si>
  <si>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</si>
  <si>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</si>
  <si>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</si>
  <si>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</si>
  <si>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</si>
  <si>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</si>
  <si>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</si>
  <si>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</si>
  <si>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</si>
  <si>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</si>
  <si>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</si>
  <si>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</si>
  <si>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</si>
  <si>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</si>
  <si>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</si>
  <si>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</si>
  <si>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</si>
  <si>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</si>
  <si>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</si>
  <si>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</si>
  <si>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</si>
  <si>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</si>
  <si>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</si>
  <si>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</si>
  <si>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</si>
  <si>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</si>
  <si>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</si>
  <si>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</si>
  <si>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</si>
  <si>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</si>
  <si>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</si>
  <si>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</si>
  <si>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</si>
  <si>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</si>
  <si>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</si>
  <si>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</si>
  <si>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</si>
  <si>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</si>
  <si>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</si>
  <si>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</si>
  <si>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</si>
  <si>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</si>
  <si>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</si>
  <si>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</si>
  <si>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</si>
  <si>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</si>
  <si>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</si>
  <si>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</si>
  <si>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</si>
  <si>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</si>
  <si>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</si>
  <si>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</si>
  <si>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</si>
  <si>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</si>
  <si>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</si>
  <si>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</si>
  <si>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</si>
  <si>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</si>
  <si>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</si>
  <si>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</si>
  <si>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</si>
  <si>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</si>
  <si>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</si>
  <si>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</si>
  <si>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</si>
  <si>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</si>
  <si>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</si>
  <si>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</si>
  <si>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</si>
  <si>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</si>
  <si>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</si>
  <si>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</si>
  <si>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</si>
  <si>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</si>
  <si>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</si>
  <si>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</si>
  <si>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</si>
  <si>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</si>
  <si>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</si>
  <si>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</si>
  <si>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</si>
  <si>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</si>
  <si>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</si>
  <si>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</si>
  <si>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</si>
  <si>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</si>
  <si>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</si>
  <si>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</si>
  <si>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</si>
  <si>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</si>
  <si>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</si>
  <si>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</si>
  <si>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</si>
  <si>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</si>
  <si>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</si>
  <si>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</si>
  <si>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</si>
  <si>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</si>
  <si>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</si>
  <si>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</si>
  <si>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</si>
  <si>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</si>
  <si>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</si>
  <si>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</si>
  <si>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</si>
  <si>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</si>
  <si>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</si>
  <si>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</si>
  <si>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</si>
  <si>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</si>
  <si>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</si>
  <si>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</si>
  <si>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</si>
  <si>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</si>
  <si>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</si>
  <si>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</si>
  <si>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</si>
  <si>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</si>
  <si>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</si>
  <si>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</si>
  <si>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</si>
  <si>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</si>
  <si>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</si>
  <si>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</si>
  <si>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</si>
  <si>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</si>
  <si>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</si>
  <si>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</si>
  <si>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</si>
  <si>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</si>
  <si>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</si>
  <si>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</si>
  <si>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</si>
  <si>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</si>
  <si>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</si>
  <si>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</si>
  <si>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</si>
  <si>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</si>
  <si>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</si>
  <si>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</si>
  <si>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</si>
  <si>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</si>
  <si>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</si>
  <si>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</si>
  <si>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</si>
  <si>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</si>
  <si>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</si>
  <si>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</si>
  <si>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</si>
  <si>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</si>
  <si>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</si>
  <si>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</si>
  <si>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</si>
  <si>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</si>
  <si>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</si>
  <si>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</si>
  <si>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</si>
  <si>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</si>
  <si>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</si>
  <si>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</si>
  <si>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</si>
  <si>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</si>
  <si>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</si>
  <si>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</si>
  <si>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</si>
  <si>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</si>
  <si>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</si>
  <si>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</si>
  <si>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</si>
  <si>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</si>
  <si>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</si>
  <si>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</si>
  <si>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</si>
  <si>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</si>
  <si>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</si>
  <si>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</si>
  <si>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</si>
  <si>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</si>
  <si>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</si>
  <si>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</si>
  <si>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</si>
  <si>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</si>
  <si>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</si>
  <si>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</si>
  <si>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</si>
  <si>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</si>
  <si>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</si>
  <si>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</si>
  <si>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</si>
  <si>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</si>
  <si>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</si>
  <si>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</si>
  <si>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</si>
  <si>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</si>
  <si>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</si>
  <si>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</si>
  <si>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</si>
  <si>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</si>
  <si>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</si>
  <si>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</si>
  <si>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</si>
  <si>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</si>
  <si>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</si>
  <si>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</si>
  <si>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</si>
  <si>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</si>
  <si>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</si>
  <si>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</si>
  <si>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</si>
  <si>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</si>
  <si>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</si>
  <si>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</si>
  <si>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</si>
  <si>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</si>
  <si>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</si>
  <si>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</si>
  <si>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</si>
  <si>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</si>
  <si>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</si>
  <si>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</si>
  <si>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</si>
  <si>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</si>
  <si>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</si>
  <si>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</si>
  <si>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</si>
  <si>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</si>
  <si>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</si>
  <si>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</si>
  <si>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</si>
  <si>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</si>
  <si>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</si>
  <si>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</si>
  <si>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</si>
  <si>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</si>
  <si>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</si>
  <si>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</si>
  <si>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</si>
  <si>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</si>
  <si>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</si>
  <si>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</si>
  <si>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</si>
  <si>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</si>
  <si>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</si>
  <si>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</si>
  <si>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</si>
  <si>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</si>
  <si>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</si>
  <si>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</si>
  <si>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</si>
  <si>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</si>
  <si>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</si>
  <si>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</si>
  <si>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</si>
  <si>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</si>
  <si>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</si>
  <si>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</si>
  <si>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</si>
  <si>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</si>
  <si>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</si>
  <si>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</si>
  <si>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</si>
  <si>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</si>
  <si>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</si>
  <si>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</si>
  <si>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</si>
  <si>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</si>
  <si>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</si>
  <si>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</si>
  <si>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</si>
  <si>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</si>
  <si>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</si>
  <si>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</si>
  <si>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</si>
  <si>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</si>
  <si>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</si>
  <si>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</si>
  <si>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</si>
  <si>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</si>
  <si>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</si>
  <si>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</si>
  <si>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</si>
  <si>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</si>
  <si>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</si>
  <si>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</si>
  <si>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</si>
  <si>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</si>
  <si>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</si>
  <si>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</si>
  <si>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</si>
  <si>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</si>
  <si>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</si>
  <si>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</si>
  <si>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</si>
  <si>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</si>
  <si>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</si>
  <si>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</si>
  <si>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</si>
  <si>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</si>
  <si>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</si>
  <si>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</si>
  <si>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</si>
  <si>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</si>
  <si>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</si>
  <si>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</si>
  <si>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</si>
  <si>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</si>
  <si>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</si>
  <si>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</si>
  <si>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</si>
  <si>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</si>
  <si>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</si>
  <si>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</si>
  <si>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</si>
  <si>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</si>
  <si>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</si>
  <si>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</si>
  <si>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</si>
  <si>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</si>
  <si>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</si>
  <si>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</si>
  <si>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</si>
  <si>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</si>
  <si>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</si>
  <si>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</si>
  <si>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</si>
  <si>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</si>
  <si>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</si>
  <si>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</si>
  <si>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</si>
  <si>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</si>
  <si>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</si>
  <si>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</si>
  <si>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</si>
  <si>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</si>
  <si>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</si>
  <si>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</si>
  <si>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</si>
  <si>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</si>
  <si>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</si>
  <si>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</si>
  <si>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</si>
  <si>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</si>
  <si>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</si>
  <si>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</si>
  <si>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</si>
  <si>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</si>
  <si>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</si>
  <si>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</si>
  <si>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</si>
  <si>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</si>
  <si>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</si>
  <si>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</si>
  <si>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</si>
  <si>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</si>
  <si>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</si>
  <si>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</si>
  <si>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</si>
  <si>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</si>
  <si>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</si>
  <si>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</si>
  <si>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</si>
  <si>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</si>
  <si>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</si>
  <si>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</si>
  <si>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</si>
  <si>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</si>
  <si>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</si>
  <si>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</si>
  <si>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</si>
  <si>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</si>
  <si>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</si>
  <si>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</si>
  <si>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</si>
  <si>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</si>
  <si>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</si>
  <si>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</si>
  <si>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</si>
  <si>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</si>
  <si>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</si>
  <si>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</si>
  <si>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</si>
  <si>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</si>
  <si>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</si>
  <si>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</si>
  <si>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</si>
  <si>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</si>
  <si>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</si>
  <si>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</si>
  <si>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</si>
  <si>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</si>
  <si>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</si>
  <si>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</si>
  <si>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</si>
  <si>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</si>
  <si>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</si>
  <si>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</si>
  <si>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</si>
  <si>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</si>
  <si>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</si>
  <si>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</si>
  <si>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</si>
  <si>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</si>
  <si>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</si>
  <si>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</si>
  <si>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</si>
  <si>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</si>
  <si>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</si>
  <si>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</si>
  <si>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</si>
  <si>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</si>
  <si>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</si>
  <si>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</si>
  <si>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</si>
  <si>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</si>
  <si>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</si>
  <si>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</si>
  <si>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</si>
  <si>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</si>
  <si>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</si>
  <si>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</si>
  <si>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</si>
  <si>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</si>
  <si>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</si>
  <si>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</si>
  <si>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</si>
  <si>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</si>
  <si>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</si>
  <si>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</si>
  <si>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</si>
  <si>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</si>
  <si>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</si>
  <si>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</si>
  <si>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</si>
  <si>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</si>
  <si>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</si>
  <si>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</si>
  <si>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</si>
  <si>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</si>
  <si>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</si>
  <si>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</si>
  <si>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</si>
  <si>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</si>
  <si>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</si>
  <si>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</si>
  <si>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</si>
  <si>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</si>
  <si>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</si>
  <si>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</si>
  <si>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</si>
  <si>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</si>
  <si>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</si>
  <si>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</si>
  <si>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</si>
  <si>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</si>
  <si>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</si>
  <si>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</si>
  <si>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</si>
  <si>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</si>
  <si>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</si>
  <si>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</si>
  <si>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</si>
  <si>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</si>
  <si>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</si>
  <si>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</si>
  <si>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</si>
  <si>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</si>
  <si>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</si>
  <si>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</si>
  <si>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</si>
  <si>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</si>
  <si>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</si>
  <si>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</si>
  <si>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</si>
  <si>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</si>
  <si>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</si>
  <si>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</si>
  <si>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</si>
  <si>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</si>
  <si>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</si>
  <si>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</si>
  <si>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</si>
  <si>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</si>
  <si>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</si>
  <si>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</si>
  <si>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</si>
  <si>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</si>
  <si>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</si>
  <si>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</si>
  <si>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</si>
  <si>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</si>
  <si>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</si>
  <si>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</si>
  <si>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</si>
  <si>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</si>
  <si>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</si>
  <si>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</si>
  <si>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</si>
  <si>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</si>
  <si>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</si>
  <si>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</si>
  <si>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</si>
  <si>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</si>
  <si>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</si>
  <si>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</si>
  <si>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</si>
  <si>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</si>
  <si>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</si>
  <si>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</si>
  <si>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</si>
  <si>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</si>
  <si>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</si>
  <si>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</si>
  <si>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</si>
  <si>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</si>
  <si>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</si>
  <si>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</si>
  <si>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</si>
  <si>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</si>
  <si>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</si>
  <si>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</si>
  <si>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</si>
  <si>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</si>
  <si>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</si>
  <si>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</si>
  <si>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</si>
  <si>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</si>
  <si>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</si>
  <si>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</si>
  <si>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</si>
  <si>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</si>
  <si>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</si>
  <si>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</si>
  <si>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</si>
  <si>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</si>
  <si>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</si>
  <si>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</si>
  <si>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</si>
  <si>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</si>
  <si>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</si>
  <si>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</si>
  <si>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</si>
  <si>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</si>
  <si>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</si>
  <si>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</si>
  <si>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</si>
  <si>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</si>
  <si>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</si>
  <si>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</si>
  <si>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</si>
  <si>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</si>
  <si>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</si>
  <si>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</si>
  <si>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</si>
  <si>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</si>
  <si>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</si>
  <si>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</si>
  <si>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</si>
  <si>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</si>
  <si>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</si>
  <si>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</si>
  <si>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</si>
  <si>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</si>
  <si>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</si>
  <si>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</si>
  <si>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</si>
  <si>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</si>
  <si>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</si>
  <si>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</si>
  <si>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</si>
  <si>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</si>
  <si>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</si>
  <si>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</si>
  <si>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</si>
  <si>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</si>
  <si>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</si>
  <si>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</si>
  <si>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</si>
  <si>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</si>
  <si>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</si>
  <si>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</si>
  <si>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</si>
  <si>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</si>
  <si>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</si>
  <si>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</si>
  <si>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</si>
  <si>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</si>
  <si>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</si>
  <si>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</si>
  <si>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</si>
  <si>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</si>
  <si>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</si>
  <si>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</si>
  <si>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</si>
  <si>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</si>
  <si>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</si>
  <si>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</si>
  <si>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</si>
  <si>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</si>
  <si>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</si>
  <si>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</si>
  <si>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</si>
  <si>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</si>
  <si>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</si>
  <si>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</si>
  <si>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</si>
  <si>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</si>
  <si>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</si>
  <si>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</si>
  <si>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</si>
  <si>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</si>
  <si>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</si>
  <si>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</si>
  <si>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</si>
  <si>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</si>
  <si>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</si>
  <si>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</si>
  <si>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</si>
  <si>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</si>
  <si>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</si>
  <si>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</si>
  <si>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</si>
  <si>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</si>
  <si>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</si>
  <si>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</si>
  <si>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</si>
  <si>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</si>
  <si>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</si>
  <si>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</si>
  <si>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</si>
  <si>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</si>
  <si>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</si>
  <si>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</si>
  <si>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</si>
  <si>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</si>
  <si>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</si>
  <si>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</si>
  <si>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</si>
  <si>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</si>
  <si>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</si>
  <si>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</si>
  <si>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</si>
  <si>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</si>
  <si>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</si>
  <si>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</si>
  <si>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</si>
  <si>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</si>
  <si>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</si>
  <si>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</si>
  <si>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</si>
  <si>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</si>
  <si>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</si>
  <si>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</si>
  <si>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</si>
  <si>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</si>
  <si>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</si>
  <si>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</si>
  <si>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</si>
  <si>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</si>
  <si>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</si>
  <si>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</si>
  <si>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</si>
  <si>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</si>
  <si>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</si>
  <si>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</si>
  <si>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</si>
  <si>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</si>
  <si>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</si>
  <si>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</si>
  <si>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</si>
  <si>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</si>
  <si>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</si>
  <si>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</si>
  <si>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</si>
  <si>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</si>
  <si>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</si>
  <si>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</si>
  <si>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</si>
  <si>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</si>
  <si>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</si>
  <si>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</si>
  <si>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</si>
  <si>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</si>
  <si>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</si>
  <si>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</si>
  <si>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</si>
  <si>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</si>
  <si>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</si>
  <si>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</si>
  <si>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</si>
  <si>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</si>
  <si>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</si>
  <si>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</si>
  <si>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</si>
  <si>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</si>
  <si>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</si>
  <si>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</si>
  <si>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</si>
  <si>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</si>
  <si>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</si>
  <si>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</si>
  <si>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</si>
  <si>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</si>
  <si>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</si>
  <si>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</si>
  <si>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</si>
  <si>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</si>
  <si>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</si>
  <si>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</si>
  <si>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</si>
  <si>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</si>
  <si>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</si>
  <si>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</si>
  <si>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</si>
  <si>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</si>
  <si>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</si>
  <si>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</si>
  <si>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</si>
  <si>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</si>
  <si>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</si>
  <si>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</si>
  <si>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</si>
  <si>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</si>
  <si>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</si>
  <si>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</si>
  <si>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</si>
  <si>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</si>
  <si>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</si>
  <si>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</si>
  <si>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</si>
  <si>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</si>
  <si>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</si>
  <si>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</si>
  <si>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</si>
  <si>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</si>
  <si>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</si>
  <si>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</si>
  <si>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</si>
  <si>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</si>
  <si>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</si>
  <si>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</si>
  <si>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</si>
  <si>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</si>
  <si>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</si>
  <si>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</si>
  <si>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</si>
  <si>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</si>
  <si>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</si>
  <si>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</si>
  <si>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</si>
  <si>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</si>
  <si>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</si>
  <si>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</si>
  <si>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</si>
  <si>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</si>
  <si>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</si>
  <si>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</si>
  <si>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</si>
  <si>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</si>
  <si>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</si>
  <si>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</si>
  <si>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</si>
  <si>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</si>
  <si>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</si>
  <si>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</si>
  <si>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</si>
  <si>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</si>
  <si>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</si>
  <si>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</si>
  <si>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</si>
  <si>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</si>
  <si>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</si>
  <si>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</si>
  <si>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</si>
  <si>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</si>
  <si>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</si>
  <si>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</si>
  <si>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</si>
  <si>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</si>
  <si>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</si>
  <si>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</si>
  <si>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</si>
  <si>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</si>
  <si>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</si>
  <si>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</si>
  <si>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</si>
  <si>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</si>
  <si>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</si>
  <si>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</si>
  <si>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</si>
  <si>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</si>
  <si>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</si>
  <si>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</si>
  <si>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</si>
  <si>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</si>
  <si>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</si>
  <si>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</si>
  <si>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</si>
  <si>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</si>
  <si>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</si>
  <si>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</si>
  <si>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</si>
  <si>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</si>
  <si>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</si>
  <si>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</si>
  <si>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</si>
  <si>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</si>
  <si>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</si>
  <si>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</si>
  <si>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</si>
  <si>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</si>
  <si>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</si>
  <si>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</si>
  <si>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</si>
  <si>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</si>
  <si>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</si>
  <si>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</si>
  <si>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</si>
  <si>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</si>
  <si>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</si>
  <si>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</si>
  <si>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</si>
  <si>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</si>
  <si>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</si>
  <si>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</si>
  <si>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</si>
  <si>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</si>
  <si>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</si>
  <si>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</si>
  <si>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</si>
  <si>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</si>
  <si>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</si>
  <si>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</si>
  <si>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</si>
  <si>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</si>
  <si>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</si>
  <si>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</si>
  <si>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</si>
  <si>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</si>
  <si>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</si>
  <si>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</si>
  <si>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</si>
  <si>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</si>
  <si>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</si>
  <si>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</si>
  <si>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</si>
  <si>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</si>
  <si>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</si>
  <si>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</si>
  <si>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</si>
  <si>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</si>
  <si>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</si>
  <si>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</si>
  <si>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</si>
  <si>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</si>
  <si>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</si>
  <si>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</si>
  <si>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</si>
  <si>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</si>
  <si>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</si>
  <si>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</si>
  <si>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</si>
  <si>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</si>
  <si>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</si>
  <si>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</si>
  <si>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</si>
  <si>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</si>
  <si>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</si>
  <si>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</si>
  <si>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</si>
  <si>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</si>
  <si>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</si>
  <si>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</si>
  <si>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</si>
  <si>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</si>
  <si>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</si>
  <si>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</si>
  <si>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</si>
  <si>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</si>
  <si>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</si>
  <si>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</si>
  <si>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</si>
  <si>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</si>
  <si>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</si>
  <si>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</si>
  <si>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</si>
  <si>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</si>
  <si>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</si>
  <si>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</si>
  <si>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</si>
  <si>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</si>
  <si>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</si>
  <si>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</si>
  <si>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</si>
  <si>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</si>
  <si>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</si>
  <si>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</si>
  <si>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</si>
  <si>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</si>
  <si>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</si>
  <si>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</si>
  <si>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</si>
  <si>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</si>
  <si>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</si>
  <si>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</si>
  <si>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</si>
  <si>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</si>
  <si>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</si>
  <si>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</si>
  <si>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</si>
  <si>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</si>
  <si>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</si>
  <si>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</si>
  <si>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</si>
  <si>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</si>
  <si>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</si>
  <si>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</si>
  <si>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</si>
  <si>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</si>
  <si>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</si>
  <si>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</si>
  <si>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</si>
  <si>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</si>
  <si>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</si>
  <si>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</si>
  <si>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</si>
  <si>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</si>
  <si>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</si>
  <si>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</si>
  <si>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</si>
  <si>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</si>
  <si>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</si>
  <si>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</si>
  <si>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</si>
  <si>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</si>
  <si>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</si>
  <si>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</si>
  <si>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</si>
  <si>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</si>
  <si>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</si>
  <si>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</si>
  <si>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</si>
  <si>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</si>
  <si>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</si>
  <si>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</si>
  <si>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</si>
  <si>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</si>
  <si>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</si>
  <si>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</si>
  <si>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</si>
  <si>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</si>
  <si>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</si>
  <si>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</si>
  <si>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</si>
  <si>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</si>
  <si>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</si>
  <si>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</si>
  <si>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</si>
  <si>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</si>
  <si>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</si>
  <si>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</si>
  <si>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</si>
  <si>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</si>
  <si>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</si>
  <si>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</si>
  <si>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</si>
  <si>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</si>
  <si>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</si>
  <si>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</si>
  <si>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</si>
  <si>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</si>
  <si>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</si>
  <si>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</si>
  <si>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</si>
  <si>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</si>
  <si>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</si>
  <si>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</si>
  <si>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</si>
  <si>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</si>
  <si>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</si>
  <si>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</si>
  <si>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</si>
  <si>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</si>
  <si>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</si>
  <si>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</si>
  <si>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</si>
  <si>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</si>
  <si>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</si>
  <si>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</si>
  <si>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</si>
  <si>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</si>
  <si>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</si>
  <si>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</si>
  <si>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</si>
  <si>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</si>
  <si>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</si>
  <si>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</si>
  <si>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</si>
  <si>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</si>
  <si>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</si>
  <si>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</si>
  <si>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</si>
  <si>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</si>
  <si>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</si>
  <si>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</si>
  <si>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</si>
  <si>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</si>
  <si>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</si>
  <si>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</si>
  <si>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</si>
  <si>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</si>
  <si>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</si>
  <si>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</si>
  <si>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</si>
  <si>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</si>
  <si>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</si>
  <si>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</si>
  <si>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</si>
  <si>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</si>
  <si>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</si>
  <si>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</si>
  <si>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</si>
  <si>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</si>
  <si>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</si>
  <si>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</si>
  <si>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</si>
  <si>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</si>
  <si>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</si>
  <si>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</si>
  <si>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</si>
  <si>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</si>
  <si>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</si>
  <si>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</si>
  <si>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</si>
  <si>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</si>
  <si>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</si>
  <si>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</si>
  <si>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</si>
  <si>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</si>
  <si>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</si>
  <si>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</si>
  <si>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</si>
  <si>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</si>
  <si>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</si>
  <si>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</si>
  <si>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</si>
  <si>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</si>
  <si>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</si>
  <si>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</si>
  <si>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</si>
  <si>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</si>
  <si>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</si>
  <si>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</si>
  <si>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</si>
  <si>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</si>
  <si>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</si>
  <si>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</si>
  <si>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</si>
  <si>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</si>
  <si>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</si>
  <si>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</si>
  <si>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</si>
  <si>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</si>
  <si>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</si>
  <si>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</si>
  <si>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</si>
  <si>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</si>
  <si>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</si>
  <si>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</si>
  <si>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</si>
  <si>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</si>
  <si>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</si>
  <si>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</si>
  <si>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</si>
  <si>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</si>
  <si>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</si>
  <si>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</si>
  <si>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</si>
  <si>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</si>
  <si>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</si>
  <si>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</si>
  <si>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</si>
  <si>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</si>
  <si>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</si>
  <si>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</si>
  <si>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</si>
  <si>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</si>
  <si>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</si>
  <si>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</si>
  <si>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</si>
  <si>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</si>
  <si>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</si>
  <si>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</si>
  <si>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</si>
  <si>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</si>
  <si>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</si>
  <si>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</si>
  <si>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</si>
  <si>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</si>
  <si>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</si>
  <si>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</si>
  <si>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</si>
  <si>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</si>
  <si>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</si>
  <si>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</si>
  <si>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</si>
  <si>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</si>
  <si>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</si>
  <si>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</si>
  <si>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</si>
  <si>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</si>
  <si>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</si>
  <si>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</si>
  <si>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</si>
  <si>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</si>
  <si>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</si>
  <si>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</si>
  <si>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</si>
  <si>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</si>
  <si>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</si>
  <si>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</si>
  <si>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</si>
  <si>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</si>
  <si>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</si>
  <si>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</si>
  <si>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</si>
  <si>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</si>
  <si>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</si>
  <si>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</si>
  <si>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</si>
  <si>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</si>
  <si>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</si>
  <si>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</si>
  <si>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</si>
  <si>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</si>
  <si>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</si>
  <si>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</si>
  <si>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</si>
  <si>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</si>
  <si>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</si>
  <si>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</si>
  <si>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</si>
  <si>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</si>
  <si>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</si>
  <si>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</si>
  <si>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</si>
  <si>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</si>
  <si>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</si>
  <si>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</si>
  <si>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</si>
  <si>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</si>
  <si>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</si>
  <si>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</si>
  <si>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</si>
  <si>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</si>
  <si>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</si>
  <si>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</si>
  <si>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</si>
  <si>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</si>
  <si>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</si>
  <si>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</si>
  <si>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</si>
  <si>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</si>
  <si>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</si>
  <si>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</si>
  <si>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</si>
  <si>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</si>
  <si>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</si>
  <si>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</si>
  <si>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</si>
  <si>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</si>
  <si>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</si>
  <si>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</si>
  <si>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</si>
  <si>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</si>
  <si>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</si>
  <si>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</si>
  <si>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</si>
  <si>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</si>
  <si>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</si>
  <si>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</si>
  <si>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</si>
  <si>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</si>
  <si>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</si>
  <si>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</si>
  <si>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</si>
  <si>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</si>
  <si>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</si>
  <si>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</si>
  <si>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</si>
  <si>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</si>
  <si>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</si>
  <si>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</si>
  <si>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</si>
  <si>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</si>
  <si>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</si>
  <si>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</si>
  <si>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</si>
  <si>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</si>
  <si>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</si>
  <si>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</si>
  <si>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</si>
  <si>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</si>
  <si>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</si>
  <si>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</si>
  <si>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</si>
  <si>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</si>
  <si>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</si>
  <si>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</si>
  <si>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</si>
  <si>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</si>
  <si>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</si>
  <si>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</si>
  <si>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</si>
  <si>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</si>
  <si>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</si>
  <si>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</si>
  <si>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</si>
  <si>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</si>
  <si>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</si>
  <si>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</si>
  <si>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</si>
  <si>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</si>
  <si>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</si>
  <si>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</si>
  <si>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</si>
  <si>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</si>
  <si>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</si>
  <si>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</si>
  <si>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</si>
  <si>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</si>
  <si>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</si>
  <si>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</si>
  <si>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</si>
  <si>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</si>
  <si>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</si>
  <si>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</si>
  <si>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</si>
  <si>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</si>
  <si>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</si>
  <si>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</si>
  <si>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</si>
  <si>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</si>
  <si>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</si>
  <si>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</si>
  <si>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</si>
  <si>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</si>
  <si>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</si>
  <si>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</si>
  <si>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</si>
  <si>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</si>
  <si>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</si>
  <si>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</si>
  <si>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</si>
  <si>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</si>
  <si>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</si>
  <si>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</si>
  <si>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</si>
  <si>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</si>
  <si>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</si>
  <si>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</si>
  <si>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</si>
  <si>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</si>
  <si>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</si>
  <si>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</si>
  <si>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</si>
  <si>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</si>
  <si>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</si>
  <si>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</si>
  <si>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</si>
  <si>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</si>
  <si>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</si>
  <si>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</si>
  <si>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</si>
  <si>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</si>
  <si>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</si>
  <si>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</si>
  <si>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</si>
  <si>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</si>
  <si>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</si>
  <si>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</si>
  <si>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</si>
  <si>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</si>
  <si>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</si>
  <si>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</si>
  <si>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</si>
  <si>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</si>
  <si>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</si>
  <si>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</si>
  <si>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</si>
  <si>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</si>
  <si>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</si>
  <si>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</si>
  <si>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</si>
  <si>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</si>
  <si>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</si>
  <si>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</si>
  <si>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</si>
  <si>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</si>
  <si>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</si>
  <si>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</si>
  <si>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</si>
  <si>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</si>
  <si>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</si>
  <si>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</si>
  <si>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</si>
  <si>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</si>
  <si>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</si>
  <si>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</si>
  <si>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</si>
  <si>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</si>
  <si>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</si>
  <si>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</si>
  <si>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</si>
  <si>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</si>
  <si>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</si>
  <si>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</si>
  <si>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</si>
  <si>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</si>
  <si>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</si>
  <si>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</si>
  <si>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</si>
  <si>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</si>
  <si>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</si>
  <si>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</si>
  <si>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</si>
  <si>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</si>
  <si>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</si>
  <si>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</si>
  <si>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</si>
  <si>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</si>
  <si>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</si>
  <si>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</si>
  <si>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</si>
  <si>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</si>
  <si>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</si>
  <si>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</si>
  <si>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</si>
  <si>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</si>
  <si>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</si>
  <si>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</si>
  <si>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</si>
  <si>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</si>
  <si>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</si>
  <si>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</si>
  <si>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</si>
  <si>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</si>
  <si>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</si>
  <si>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</si>
  <si>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</si>
  <si>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</si>
  <si>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</si>
  <si>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</si>
  <si>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</si>
  <si>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</si>
  <si>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</si>
  <si>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</si>
  <si>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</si>
  <si>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</si>
  <si>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</si>
  <si>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</si>
  <si>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</si>
  <si>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</si>
  <si>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</si>
  <si>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</si>
  <si>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</si>
  <si>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</si>
  <si>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</si>
  <si>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</si>
  <si>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</si>
  <si>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</si>
  <si>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</si>
  <si>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</si>
  <si>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</si>
  <si>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</si>
  <si>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</si>
  <si>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</si>
  <si>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</si>
  <si>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</si>
  <si>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</si>
  <si>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</si>
  <si>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</si>
  <si>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</si>
  <si>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</si>
  <si>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</si>
  <si>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</si>
  <si>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</si>
  <si>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</si>
  <si>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</si>
  <si>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</si>
  <si>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</si>
  <si>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</si>
  <si>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</si>
  <si>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</si>
  <si>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</si>
  <si>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</si>
  <si>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</si>
  <si>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</si>
  <si>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</si>
  <si>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</si>
  <si>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</si>
  <si>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</si>
  <si>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</si>
  <si>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</si>
  <si>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</si>
  <si>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</si>
  <si>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</si>
  <si>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</si>
  <si>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</si>
  <si>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</si>
  <si>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</si>
  <si>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</si>
  <si>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</si>
  <si>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</si>
  <si>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</si>
  <si>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</si>
  <si>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</si>
  <si>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</si>
  <si>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</si>
  <si>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</si>
  <si>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</si>
  <si>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</si>
  <si>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</si>
  <si>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</si>
  <si>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</si>
  <si>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</si>
  <si>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</si>
  <si>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</si>
  <si>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</si>
  <si>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</si>
  <si>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</si>
  <si>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</si>
  <si>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</si>
  <si>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</si>
  <si>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</si>
  <si>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</si>
  <si>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</si>
  <si>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</si>
  <si>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</si>
  <si>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</si>
  <si>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</si>
  <si>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</si>
  <si>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</si>
  <si>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</si>
  <si>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</si>
  <si>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</si>
  <si>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</si>
  <si>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</si>
  <si>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</si>
  <si>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</si>
  <si>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</si>
  <si>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</si>
  <si>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</si>
  <si>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</si>
  <si>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</si>
  <si>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</si>
  <si>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</si>
  <si>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</si>
  <si>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</si>
  <si>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</si>
  <si>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</si>
  <si>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</si>
  <si>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</si>
  <si>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</si>
  <si>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</si>
  <si>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</si>
  <si>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</si>
  <si>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</si>
  <si>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</si>
  <si>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</si>
  <si>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</si>
  <si>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</si>
  <si>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</si>
  <si>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</si>
  <si>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</si>
  <si>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</si>
  <si>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</si>
  <si>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</si>
  <si>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</si>
  <si>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</si>
  <si>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</si>
  <si>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</si>
  <si>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</si>
  <si>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</si>
  <si>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</si>
  <si>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</si>
  <si>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</si>
  <si>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</si>
  <si>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</si>
  <si>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</si>
  <si>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</si>
  <si>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</si>
  <si>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</si>
  <si>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</si>
  <si>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</si>
  <si>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</si>
  <si>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</si>
  <si>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</si>
  <si>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</si>
  <si>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</si>
  <si>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</si>
  <si>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</si>
  <si>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</si>
  <si>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</si>
  <si>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</si>
  <si>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</si>
  <si>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</si>
  <si>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</si>
  <si>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</si>
  <si>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</si>
  <si>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</si>
  <si>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</si>
  <si>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</si>
  <si>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</si>
  <si>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</si>
  <si>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</si>
  <si>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</si>
  <si>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</si>
  <si>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</si>
  <si>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</si>
  <si>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</si>
  <si>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</si>
  <si>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</si>
  <si>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</si>
  <si>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</si>
  <si>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</si>
  <si>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</si>
  <si>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</si>
  <si>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</si>
  <si>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</si>
  <si>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</si>
  <si>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</si>
  <si>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</si>
  <si>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</si>
  <si>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</si>
  <si>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</si>
  <si>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</si>
  <si>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</si>
  <si>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</si>
  <si>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</si>
  <si>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</si>
  <si>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</si>
  <si>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</si>
  <si>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</si>
  <si>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</si>
  <si>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</si>
  <si>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</si>
  <si>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</si>
  <si>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</si>
  <si>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</si>
  <si>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</si>
  <si>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</si>
  <si>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</si>
  <si>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</si>
  <si>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</si>
  <si>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</si>
  <si>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</si>
  <si>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</si>
  <si>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</si>
  <si>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</si>
  <si>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</si>
  <si>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</si>
  <si>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</si>
  <si>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</si>
  <si>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</si>
  <si>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</si>
  <si>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</si>
  <si>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</si>
  <si>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</si>
  <si>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</si>
  <si>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</si>
  <si>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</si>
  <si>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</si>
  <si>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</si>
  <si>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</si>
  <si>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</si>
  <si>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</si>
  <si>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</si>
  <si>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</si>
  <si>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</si>
  <si>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</si>
  <si>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</si>
  <si>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</si>
  <si>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</si>
  <si>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</si>
  <si>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</si>
  <si>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</si>
  <si>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</si>
  <si>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</si>
  <si>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</si>
  <si>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</si>
  <si>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</si>
  <si>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</si>
  <si>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</si>
  <si>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</si>
  <si>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</si>
  <si>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</si>
  <si>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</si>
  <si>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</si>
  <si>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</si>
  <si>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</si>
  <si>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</si>
  <si>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</si>
  <si>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</si>
  <si>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</si>
  <si>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</si>
  <si>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</si>
  <si>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</si>
  <si>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</si>
  <si>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</si>
  <si>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</si>
  <si>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</si>
  <si>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</si>
  <si>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</si>
  <si>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</si>
  <si>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</si>
  <si>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</si>
  <si>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</si>
  <si>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</si>
  <si>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</si>
  <si>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</si>
  <si>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</si>
  <si>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</si>
  <si>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</si>
  <si>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</si>
  <si>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</si>
  <si>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</si>
  <si>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</si>
  <si>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</si>
  <si>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</si>
  <si>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</si>
  <si>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</si>
  <si>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</si>
  <si>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</si>
  <si>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</si>
  <si>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</si>
  <si>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</si>
  <si>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</si>
  <si>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</si>
  <si>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</si>
  <si>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</si>
  <si>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</si>
  <si>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</si>
  <si>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</si>
  <si>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</si>
  <si>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</si>
  <si>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</si>
  <si>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</si>
  <si>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</si>
  <si>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</si>
  <si>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</si>
  <si>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</si>
  <si>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</si>
  <si>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</si>
  <si>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</si>
  <si>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</si>
  <si>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</si>
  <si>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</si>
  <si>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</si>
  <si>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</si>
  <si>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</si>
  <si>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</si>
  <si>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</si>
  <si>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</si>
  <si>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</si>
  <si>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</si>
  <si>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</si>
  <si>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</si>
  <si>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</si>
  <si>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</si>
  <si>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</si>
  <si>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</si>
  <si>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</si>
  <si>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</si>
  <si>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</si>
  <si>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</si>
  <si>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</si>
  <si>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</si>
  <si>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</si>
  <si>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</si>
  <si>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</si>
  <si>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</si>
  <si>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</si>
  <si>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</si>
  <si>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</si>
  <si>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</si>
  <si>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</si>
  <si>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</si>
  <si>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</si>
  <si>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</si>
  <si>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</si>
  <si>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</si>
  <si>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</si>
  <si>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</si>
  <si>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</si>
  <si>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</si>
  <si>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</si>
  <si>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</si>
  <si>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</si>
  <si>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</si>
  <si>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</si>
  <si>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</si>
  <si>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</si>
  <si>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</si>
  <si>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</si>
  <si>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</si>
  <si>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</si>
  <si>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</si>
  <si>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</si>
  <si>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</si>
  <si>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</si>
  <si>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</si>
  <si>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</si>
  <si>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</si>
  <si>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</si>
  <si>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</si>
  <si>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</si>
  <si>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</si>
  <si>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</si>
  <si>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</si>
  <si>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</si>
  <si>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</si>
  <si>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</si>
  <si>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</si>
  <si>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</si>
  <si>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</si>
  <si>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</si>
  <si>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</si>
  <si>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</si>
  <si>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</si>
  <si>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</si>
  <si>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</si>
  <si>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</si>
  <si>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</si>
  <si>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</si>
  <si>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</si>
  <si>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</si>
  <si>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</si>
  <si>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</si>
  <si>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</si>
  <si>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</si>
  <si>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</si>
  <si>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</si>
  <si>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</si>
  <si>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</si>
  <si>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</si>
  <si>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</si>
  <si>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</si>
  <si>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</si>
  <si>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</si>
  <si>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</si>
  <si>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</si>
  <si>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</si>
  <si>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</si>
  <si>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</si>
  <si>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</si>
  <si>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</si>
  <si>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</si>
  <si>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</si>
  <si>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</si>
  <si>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</si>
  <si>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</si>
  <si>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</si>
  <si>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</si>
  <si>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</si>
  <si>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</si>
  <si>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</si>
  <si>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</si>
  <si>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</si>
  <si>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</si>
  <si>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</si>
  <si>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</si>
  <si>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</si>
  <si>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</si>
  <si>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</si>
  <si>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</si>
  <si>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</si>
  <si>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</si>
  <si>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</si>
  <si>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</si>
  <si>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</si>
  <si>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</si>
  <si>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</si>
  <si>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</si>
  <si>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</si>
  <si>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</si>
  <si>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</si>
  <si>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</si>
  <si>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</si>
  <si>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</si>
  <si>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</si>
  <si>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</si>
  <si>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</si>
  <si>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</si>
  <si>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</si>
  <si>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</si>
  <si>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</si>
  <si>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</si>
  <si>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</si>
  <si>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</si>
  <si>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</si>
  <si>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</si>
  <si>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</si>
  <si>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</si>
  <si>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</si>
  <si>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</si>
  <si>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</si>
  <si>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</si>
  <si>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</si>
  <si>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</si>
  <si>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</si>
  <si>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</si>
  <si>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</si>
  <si>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</si>
  <si>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</si>
  <si>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</si>
  <si>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</si>
  <si>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</si>
  <si>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</si>
  <si>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</si>
  <si>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</si>
  <si>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</si>
  <si>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</si>
  <si>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</si>
  <si>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</si>
  <si>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</si>
  <si>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</si>
  <si>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</si>
  <si>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</si>
  <si>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</si>
  <si>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</si>
  <si>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</si>
  <si>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</si>
  <si>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</si>
  <si>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</si>
  <si>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</si>
  <si>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</si>
  <si>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</si>
  <si>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</si>
  <si>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</si>
  <si>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</si>
  <si>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</si>
  <si>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</si>
  <si>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</si>
  <si>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</si>
  <si>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</si>
  <si>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</si>
  <si>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</si>
  <si>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</si>
  <si>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</si>
  <si>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</si>
  <si>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</si>
  <si>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</si>
  <si>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</si>
  <si>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</si>
  <si>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</si>
  <si>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</si>
  <si>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</si>
  <si>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</si>
  <si>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</si>
  <si>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</si>
  <si>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</si>
  <si>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</si>
  <si>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</si>
  <si>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</si>
  <si>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</si>
  <si>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</si>
  <si>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</si>
  <si>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</si>
  <si>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</si>
  <si>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</si>
  <si>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</si>
  <si>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</si>
  <si>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</si>
  <si>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</si>
  <si>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</si>
  <si>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</si>
  <si>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</si>
  <si>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</si>
  <si>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</si>
  <si>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</si>
  <si>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</si>
  <si>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</si>
  <si>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</si>
  <si>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</si>
  <si>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</si>
  <si>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</si>
  <si>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</si>
  <si>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</si>
  <si>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</si>
  <si>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</si>
  <si>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</si>
  <si>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</si>
  <si>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</si>
  <si>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</si>
  <si>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</si>
  <si>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</si>
  <si>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</si>
  <si>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</si>
  <si>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</si>
  <si>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</si>
  <si>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</si>
  <si>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</si>
  <si>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</si>
  <si>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</si>
  <si>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</si>
  <si>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</si>
  <si>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</si>
  <si>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</si>
  <si>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</si>
  <si>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</si>
  <si>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</si>
  <si>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</si>
  <si>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</si>
  <si>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</si>
  <si>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</si>
  <si>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</si>
  <si>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</si>
  <si>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</si>
  <si>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</si>
  <si>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</si>
  <si>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</si>
  <si>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</si>
  <si>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</si>
  <si>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</si>
  <si>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</si>
  <si>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</si>
  <si>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</si>
  <si>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</si>
  <si>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</si>
  <si>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</si>
  <si>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</si>
  <si>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</si>
  <si>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</si>
  <si>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</si>
  <si>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</si>
  <si>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</si>
  <si>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</si>
  <si>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</si>
  <si>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</si>
  <si>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</si>
  <si>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</si>
  <si>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</si>
  <si>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</si>
  <si>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</si>
  <si>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</si>
  <si>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</si>
  <si>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</si>
  <si>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</si>
  <si>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</si>
  <si>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</si>
  <si>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</si>
  <si>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</si>
  <si>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</si>
  <si>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</si>
  <si>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</si>
  <si>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</si>
  <si>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</si>
  <si>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</si>
  <si>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</si>
  <si>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</si>
  <si>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</si>
  <si>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</si>
  <si>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</si>
  <si>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</si>
  <si>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</si>
  <si>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</si>
  <si>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</si>
  <si>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</si>
  <si>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</si>
  <si>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</si>
  <si>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</si>
  <si>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</si>
  <si>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</si>
  <si>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</si>
  <si>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</si>
  <si>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</si>
  <si>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</si>
  <si>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</si>
  <si>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</si>
  <si>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</si>
  <si>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</si>
  <si>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</si>
  <si>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</si>
  <si>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</si>
  <si>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</si>
  <si>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</si>
  <si>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</si>
  <si>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</si>
  <si>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</si>
  <si>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</si>
  <si>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</si>
  <si>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</si>
  <si>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</si>
  <si>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</si>
  <si>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</si>
  <si>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</si>
  <si>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</si>
  <si>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</si>
  <si>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</si>
  <si>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</si>
  <si>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</si>
  <si>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</si>
  <si>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</si>
  <si>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</si>
  <si>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</si>
  <si>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</si>
  <si>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</si>
  <si>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</si>
  <si>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</si>
  <si>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</si>
  <si>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</si>
  <si>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</si>
  <si>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</si>
  <si>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</si>
  <si>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</si>
  <si>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</si>
  <si>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</si>
  <si>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</si>
  <si>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</si>
  <si>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</si>
  <si>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</si>
  <si>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</si>
  <si>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</si>
  <si>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</si>
  <si>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</si>
  <si>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</si>
  <si>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</si>
  <si>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</si>
  <si>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</si>
  <si>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</si>
  <si>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</si>
  <si>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</si>
  <si>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</si>
  <si>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</si>
  <si>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</si>
  <si>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</si>
  <si>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</si>
  <si>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</si>
  <si>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</si>
  <si>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</si>
  <si>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</si>
  <si>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</si>
  <si>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</si>
  <si>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</si>
  <si>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</si>
  <si>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</si>
  <si>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</si>
  <si>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</si>
  <si>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</si>
  <si>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</si>
  <si>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</si>
  <si>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</si>
  <si>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</si>
  <si>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</si>
  <si>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</si>
  <si>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</si>
  <si>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</si>
  <si>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</si>
  <si>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</si>
  <si>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</si>
  <si>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</si>
  <si>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</si>
  <si>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</si>
  <si>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</si>
  <si>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</si>
  <si>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</si>
  <si>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</si>
  <si>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</si>
  <si>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</si>
  <si>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</si>
  <si>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</si>
  <si>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</si>
  <si>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</si>
  <si>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</si>
  <si>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</si>
  <si>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</si>
  <si>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</si>
  <si>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</si>
  <si>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</si>
  <si>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</si>
  <si>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</si>
  <si>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</si>
  <si>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</si>
  <si>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</si>
  <si>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</si>
  <si>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</si>
  <si>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</si>
  <si>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</si>
  <si>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</si>
  <si>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</si>
  <si>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</si>
  <si>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</si>
  <si>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</si>
  <si>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</si>
  <si>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</si>
  <si>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</si>
  <si>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</si>
  <si>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</si>
  <si>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</si>
  <si>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</si>
  <si>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</si>
  <si>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</si>
  <si>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</si>
  <si>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</si>
  <si>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</si>
  <si>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</si>
  <si>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</si>
  <si>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</si>
  <si>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</si>
  <si>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</si>
  <si>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</si>
  <si>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</si>
  <si>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</si>
  <si>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</si>
  <si>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</si>
  <si>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</si>
  <si>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</si>
  <si>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</si>
  <si>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</si>
  <si>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</si>
  <si>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</si>
  <si>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</si>
  <si>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</si>
  <si>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</si>
  <si>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</si>
  <si>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</si>
  <si>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</si>
  <si>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</si>
  <si>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</si>
  <si>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</si>
  <si>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</si>
  <si>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</si>
  <si>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</si>
  <si>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</si>
  <si>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</si>
  <si>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</si>
  <si>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</si>
  <si>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</si>
  <si>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</si>
  <si>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</si>
  <si>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</si>
  <si>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</si>
  <si>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</si>
  <si>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</si>
  <si>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</si>
  <si>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</si>
  <si>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</si>
  <si>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</si>
  <si>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</si>
  <si>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</si>
  <si>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</si>
  <si>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</si>
  <si>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</si>
  <si>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</si>
  <si>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</si>
  <si>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</si>
  <si>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</si>
  <si>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</si>
  <si>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</si>
  <si>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</si>
  <si>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</si>
  <si>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</si>
  <si>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</si>
  <si>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</si>
  <si>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</si>
  <si>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</si>
  <si>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</si>
  <si>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</si>
  <si>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</si>
  <si>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</si>
  <si>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</si>
  <si>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</si>
  <si>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</si>
  <si>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</si>
  <si>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</si>
  <si>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</si>
  <si>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</si>
  <si>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</si>
  <si>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</si>
  <si>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</si>
  <si>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</si>
  <si>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</si>
  <si>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</si>
  <si>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</si>
  <si>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</si>
  <si>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</si>
  <si>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</si>
  <si>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</si>
  <si>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</si>
  <si>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</si>
  <si>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</si>
  <si>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</si>
  <si>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</si>
  <si>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</si>
  <si>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</si>
  <si>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</si>
  <si>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</si>
  <si>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</si>
  <si>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</si>
  <si>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</si>
  <si>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</si>
  <si>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</si>
  <si>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</si>
  <si>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</si>
  <si>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</si>
  <si>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</si>
  <si>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</si>
  <si>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</si>
  <si>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</si>
  <si>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</si>
  <si>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</si>
  <si>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</si>
  <si>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</si>
  <si>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</si>
  <si>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</si>
  <si>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</si>
  <si>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</si>
  <si>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</si>
  <si>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</si>
  <si>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</si>
  <si>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</si>
  <si>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</si>
  <si>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</si>
  <si>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</si>
  <si>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</si>
  <si>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</si>
  <si>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</si>
  <si>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</si>
  <si>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</si>
  <si>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</si>
  <si>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</si>
  <si>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</si>
  <si>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</si>
  <si>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</si>
  <si>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</si>
  <si>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</si>
  <si>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</si>
  <si>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</si>
  <si>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</si>
  <si>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</si>
  <si>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</si>
  <si>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</si>
  <si>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</si>
  <si>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</si>
  <si>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</si>
  <si>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</si>
  <si>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</si>
  <si>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</si>
  <si>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</si>
  <si>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</si>
  <si>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</si>
  <si>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</si>
  <si>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</si>
  <si>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</si>
  <si>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</si>
  <si>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</si>
  <si>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</si>
  <si>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</si>
  <si>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</si>
  <si>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</si>
  <si>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</si>
  <si>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</si>
  <si>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</si>
  <si>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</si>
  <si>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</si>
  <si>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</si>
  <si>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</si>
  <si>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</si>
  <si>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</si>
  <si>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</si>
  <si>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</si>
  <si>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</si>
  <si>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</si>
  <si>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</si>
  <si>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</si>
  <si>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</si>
  <si>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</si>
  <si>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</si>
  <si>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</si>
  <si>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</si>
  <si>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</si>
  <si>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</si>
  <si>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</si>
  <si>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</si>
  <si>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</si>
  <si>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</si>
  <si>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</si>
  <si>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</si>
  <si>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</si>
  <si>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</si>
  <si>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</si>
  <si>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</si>
  <si>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</si>
  <si>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</si>
  <si>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</si>
  <si>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</si>
  <si>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</si>
  <si>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</si>
  <si>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</si>
  <si>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</si>
  <si>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</si>
  <si>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</si>
  <si>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</si>
  <si>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</si>
  <si>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</si>
  <si>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</si>
  <si>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</si>
  <si>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</si>
  <si>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</si>
  <si>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</si>
  <si>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</si>
  <si>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</si>
  <si>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</si>
  <si>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</si>
  <si>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</si>
  <si>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</si>
  <si>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</si>
  <si>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</si>
  <si>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</si>
  <si>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</si>
  <si>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</si>
  <si>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</si>
  <si>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</si>
  <si>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</si>
  <si>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</si>
  <si>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</si>
  <si>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</si>
  <si>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</si>
  <si>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</si>
  <si>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</si>
  <si>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</si>
  <si>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</si>
  <si>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</si>
  <si>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</si>
  <si>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</si>
  <si>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</si>
  <si>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</si>
  <si>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</si>
  <si>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</si>
  <si>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</si>
  <si>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</si>
  <si>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</si>
  <si>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</si>
  <si>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</si>
  <si>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</si>
  <si>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</si>
  <si>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</si>
  <si>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</si>
  <si>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</si>
  <si>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</si>
  <si>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</si>
  <si>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</si>
  <si>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</si>
  <si>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</si>
  <si>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</si>
  <si>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</si>
  <si>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</si>
  <si>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</si>
  <si>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</si>
  <si>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</si>
  <si>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</si>
  <si>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</si>
  <si>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</si>
  <si>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</si>
  <si>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</si>
  <si>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</si>
  <si>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</si>
  <si>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</si>
  <si>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</si>
  <si>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</si>
  <si>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</si>
  <si>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</si>
  <si>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</si>
  <si>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</si>
  <si>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</si>
  <si>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</si>
  <si>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</si>
  <si>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</si>
  <si>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</si>
  <si>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</si>
  <si>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</si>
  <si>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</si>
  <si>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</si>
  <si>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</si>
  <si>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</si>
  <si>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</si>
  <si>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</si>
  <si>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</si>
  <si>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</si>
  <si>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</si>
  <si>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</si>
  <si>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</si>
  <si>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</si>
  <si>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</si>
  <si>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</si>
  <si>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</si>
  <si>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</si>
  <si>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</si>
  <si>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</si>
  <si>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</si>
  <si>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</si>
  <si>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</si>
  <si>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</si>
  <si>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</si>
  <si>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</si>
  <si>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</si>
  <si>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</si>
  <si>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</si>
  <si>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</si>
  <si>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</si>
  <si>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</si>
  <si>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</si>
  <si>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</si>
  <si>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</si>
  <si>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</si>
  <si>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</si>
  <si>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</si>
  <si>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</si>
  <si>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</si>
  <si>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</si>
  <si>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</si>
  <si>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</si>
  <si>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</si>
  <si>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</si>
  <si>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</si>
  <si>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</si>
  <si>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</si>
  <si>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</si>
  <si>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</si>
  <si>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</si>
  <si>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</si>
  <si>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</si>
  <si>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</si>
  <si>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</si>
  <si>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</si>
  <si>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</si>
  <si>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</si>
  <si>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</si>
  <si>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</si>
  <si>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</si>
  <si>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</si>
  <si>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</si>
  <si>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</si>
  <si>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</si>
  <si>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</si>
  <si>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</si>
  <si>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</si>
  <si>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</si>
  <si>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</si>
  <si>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</si>
  <si>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</si>
  <si>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</si>
  <si>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</si>
  <si>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</si>
  <si>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</si>
  <si>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</si>
  <si>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</si>
  <si>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</si>
  <si>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</si>
  <si>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</si>
  <si>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</si>
  <si>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</si>
  <si>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</si>
  <si>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</si>
  <si>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</si>
  <si>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</si>
  <si>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</si>
  <si>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</si>
  <si>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</si>
  <si>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</si>
  <si>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</si>
  <si>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</si>
  <si>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</si>
  <si>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</si>
  <si>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</si>
  <si>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</si>
  <si>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</si>
  <si>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</si>
  <si>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</si>
  <si>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</si>
  <si>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</si>
  <si>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</si>
  <si>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</si>
  <si>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</si>
  <si>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</si>
  <si>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</si>
  <si>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</si>
  <si>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</si>
  <si>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</si>
  <si>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</si>
  <si>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</si>
  <si>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</si>
  <si>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</si>
  <si>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</si>
  <si>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</si>
  <si>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</si>
  <si>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</si>
  <si>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</si>
  <si>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</si>
  <si>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</si>
  <si>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</si>
  <si>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</si>
  <si>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</si>
  <si>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</si>
  <si>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</si>
  <si>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</si>
  <si>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</si>
  <si>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</si>
  <si>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</si>
  <si>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</si>
  <si>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</si>
  <si>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</si>
  <si>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</si>
  <si>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</si>
  <si>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</si>
  <si>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</si>
  <si>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</si>
  <si>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</si>
  <si>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</si>
  <si>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</si>
  <si>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</si>
  <si>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</si>
  <si>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</si>
  <si>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</si>
  <si>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</si>
  <si>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</si>
  <si>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</si>
  <si>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</si>
  <si>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</si>
  <si>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</si>
  <si>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</si>
  <si>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</si>
  <si>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</si>
  <si>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</si>
  <si>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</si>
  <si>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</si>
  <si>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</si>
  <si>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</si>
  <si>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</si>
  <si>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</si>
  <si>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</si>
  <si>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</si>
  <si>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</si>
  <si>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</si>
  <si>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</si>
  <si>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</si>
  <si>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</si>
  <si>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</si>
  <si>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</si>
  <si>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</si>
  <si>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</si>
  <si>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</si>
  <si>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</si>
  <si>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</si>
  <si>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</si>
  <si>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</si>
  <si>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</si>
  <si>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</si>
  <si>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</si>
  <si>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</si>
  <si>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</si>
  <si>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</si>
  <si>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</si>
  <si>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</si>
  <si>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</si>
  <si>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</si>
  <si>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</si>
  <si>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</si>
  <si>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</si>
  <si>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</si>
  <si>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</si>
  <si>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</si>
  <si>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</si>
  <si>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</si>
  <si>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</si>
  <si>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</si>
  <si>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</si>
  <si>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</si>
  <si>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</si>
  <si>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</si>
  <si>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</si>
  <si>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</si>
  <si>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</si>
  <si>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</si>
  <si>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</si>
  <si>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</si>
  <si>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</si>
  <si>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</si>
  <si>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</si>
  <si>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</si>
  <si>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</si>
  <si>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</si>
  <si>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</si>
  <si>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</si>
  <si>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</si>
  <si>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</si>
  <si>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</si>
  <si>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</si>
  <si>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</si>
  <si>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</si>
  <si>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</si>
  <si>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</si>
  <si>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</si>
  <si>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</si>
  <si>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</si>
  <si>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</si>
  <si>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</si>
  <si>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</si>
  <si>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</si>
  <si>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</si>
  <si>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</si>
  <si>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</si>
  <si>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</si>
  <si>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</si>
  <si>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</si>
  <si>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</si>
  <si>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</si>
  <si>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</si>
  <si>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</si>
  <si>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</si>
  <si>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</si>
  <si>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</si>
  <si>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</si>
  <si>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</si>
  <si>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</si>
  <si>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</si>
  <si>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</si>
  <si>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</si>
  <si>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</si>
  <si>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</si>
  <si>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</si>
  <si>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</si>
  <si>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</si>
  <si>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</si>
  <si>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</si>
  <si>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</si>
  <si>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</si>
  <si>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</si>
  <si>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</si>
  <si>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</si>
  <si>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</si>
  <si>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</si>
  <si>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</si>
  <si>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</si>
  <si>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</si>
  <si>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</si>
  <si>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</si>
  <si>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</si>
  <si>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</si>
  <si>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</si>
  <si>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</si>
  <si>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</si>
  <si>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</si>
  <si>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</si>
  <si>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</si>
  <si>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</si>
  <si>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</si>
  <si>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</si>
  <si>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</si>
  <si>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</si>
  <si>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</si>
  <si>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</si>
  <si>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</si>
  <si>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</si>
  <si>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</si>
  <si>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</si>
  <si>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</si>
  <si>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</si>
  <si>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</si>
  <si>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</si>
  <si>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</si>
  <si>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</si>
  <si>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</si>
  <si>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</si>
  <si>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</si>
  <si>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</si>
  <si>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</si>
  <si>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</si>
  <si>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</si>
  <si>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</si>
  <si>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</si>
  <si>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</si>
  <si>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</si>
  <si>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</si>
  <si>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</si>
  <si>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</si>
  <si>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</si>
  <si>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</si>
  <si>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</si>
  <si>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</si>
  <si>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</si>
  <si>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</si>
  <si>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</si>
  <si>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</si>
  <si>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</si>
  <si>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</si>
  <si>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</si>
  <si>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</si>
  <si>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</si>
  <si>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</si>
  <si>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</si>
  <si>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</si>
  <si>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</si>
  <si>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</si>
  <si>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</si>
  <si>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</si>
  <si>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</si>
  <si>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</si>
  <si>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</si>
  <si>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</si>
  <si>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</si>
  <si>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</si>
  <si>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</si>
  <si>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</si>
  <si>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</si>
  <si>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</si>
  <si>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</si>
  <si>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</si>
  <si>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</si>
  <si>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</si>
  <si>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</si>
  <si>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</si>
  <si>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</si>
  <si>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</si>
  <si>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</si>
  <si>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</si>
  <si>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</si>
  <si>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</si>
  <si>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</si>
  <si>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</si>
  <si>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</si>
  <si>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</si>
  <si>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</si>
  <si>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</si>
  <si>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</si>
  <si>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</si>
  <si>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</si>
  <si>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</si>
  <si>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</si>
  <si>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</si>
  <si>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</si>
  <si>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</si>
  <si>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</si>
  <si>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</si>
  <si>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</si>
  <si>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</si>
  <si>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</si>
  <si>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</si>
  <si>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</si>
  <si>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</si>
  <si>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</si>
  <si>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</si>
  <si>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</si>
  <si>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</si>
  <si>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</si>
  <si>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</si>
  <si>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</si>
  <si>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</si>
  <si>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</si>
  <si>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</si>
  <si>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</si>
  <si>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</si>
  <si>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</si>
  <si>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</si>
  <si>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</si>
  <si>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</si>
  <si>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</si>
  <si>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</si>
  <si>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</si>
  <si>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</si>
  <si>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</si>
  <si>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</si>
  <si>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</si>
  <si>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</si>
  <si>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</si>
  <si>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</si>
  <si>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</si>
  <si>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</si>
  <si>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</si>
  <si>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</si>
  <si>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</si>
  <si>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</si>
  <si>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</si>
  <si>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</si>
  <si>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</si>
  <si>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</si>
  <si>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</si>
  <si>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</si>
  <si>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</si>
  <si>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</si>
  <si>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</si>
  <si>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</si>
  <si>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</si>
  <si>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</si>
  <si>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</si>
  <si>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</si>
  <si>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</si>
  <si>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</si>
  <si>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</si>
  <si>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</si>
  <si>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</si>
  <si>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</si>
  <si>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</si>
  <si>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</si>
  <si>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</si>
  <si>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</si>
  <si>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</si>
  <si>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</si>
  <si>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</si>
  <si>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</si>
  <si>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</si>
  <si>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</si>
  <si>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</si>
  <si>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</si>
  <si>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</si>
  <si>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</si>
  <si>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</si>
  <si>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</si>
  <si>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</si>
  <si>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</si>
  <si>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</si>
  <si>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</si>
  <si>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</si>
  <si>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</si>
  <si>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</si>
  <si>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</si>
  <si>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</si>
  <si>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</si>
  <si>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</si>
  <si>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</si>
  <si>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</si>
  <si>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</si>
  <si>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</si>
  <si>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</si>
  <si>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</si>
  <si>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</si>
  <si>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</si>
  <si>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</si>
  <si>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</si>
  <si>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</si>
  <si>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</si>
  <si>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</si>
  <si>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</si>
  <si>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</si>
  <si>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</si>
  <si>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</si>
  <si>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</si>
  <si>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</si>
  <si>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</si>
  <si>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</si>
  <si>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</si>
  <si>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</si>
  <si>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</si>
  <si>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</si>
  <si>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</si>
  <si>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</si>
  <si>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</si>
  <si>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</si>
  <si>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</si>
  <si>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</si>
  <si>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</si>
  <si>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</si>
  <si>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</si>
  <si>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</si>
  <si>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</si>
  <si>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</si>
  <si>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</si>
  <si>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</si>
  <si>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</si>
  <si>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</si>
  <si>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</si>
  <si>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</si>
  <si>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</si>
  <si>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</si>
  <si>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</si>
  <si>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</si>
  <si>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</si>
  <si>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</si>
  <si>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</si>
  <si>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</si>
  <si>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</si>
  <si>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</si>
  <si>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</si>
  <si>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</si>
  <si>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</si>
  <si>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</si>
  <si>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</si>
  <si>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</si>
  <si>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</si>
  <si>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</si>
  <si>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</si>
  <si>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</si>
  <si>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</si>
  <si>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</si>
  <si>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</si>
  <si>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</si>
  <si>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</si>
  <si>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</si>
  <si>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</si>
  <si>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</si>
  <si>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</si>
  <si>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</si>
  <si>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</si>
  <si>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</si>
  <si>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</si>
  <si>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</si>
  <si>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</si>
  <si>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</si>
  <si>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</si>
  <si>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</si>
  <si>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</si>
  <si>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</si>
  <si>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</si>
  <si>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</si>
  <si>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</si>
  <si>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</si>
  <si>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</si>
  <si>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</si>
  <si>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</si>
  <si>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</si>
  <si>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</si>
  <si>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</si>
  <si>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</si>
  <si>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</si>
  <si>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</si>
  <si>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</si>
  <si>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</si>
  <si>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</si>
  <si>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</si>
  <si>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</si>
  <si>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</si>
  <si>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</si>
  <si>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</si>
  <si>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</si>
  <si>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</si>
  <si>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</si>
  <si>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</si>
  <si>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</si>
  <si>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</si>
  <si>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</si>
  <si>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</si>
  <si>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</si>
  <si>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</si>
  <si>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</si>
  <si>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</si>
  <si>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</si>
  <si>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</si>
  <si>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</si>
  <si>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</si>
  <si>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</si>
  <si>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</si>
  <si>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</si>
  <si>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</si>
  <si>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</si>
  <si>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</si>
  <si>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</si>
  <si>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</si>
  <si>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</si>
  <si>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</si>
  <si>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</si>
  <si>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</si>
  <si>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</si>
  <si>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</si>
  <si>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</si>
  <si>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</si>
  <si>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</si>
  <si>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</si>
  <si>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</si>
  <si>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</si>
  <si>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</si>
  <si>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</si>
  <si>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</si>
  <si>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</si>
  <si>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</si>
  <si>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</si>
  <si>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</si>
  <si>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</si>
  <si>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</si>
  <si>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</si>
  <si>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</si>
  <si>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</si>
  <si>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</si>
  <si>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</si>
  <si>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</si>
  <si>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</si>
  <si>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</si>
  <si>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</si>
  <si>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</si>
  <si>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</si>
  <si>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</si>
  <si>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</si>
  <si>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</si>
  <si>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</si>
  <si>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</si>
  <si>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</si>
  <si>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</si>
  <si>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</si>
  <si>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</si>
  <si>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</si>
  <si>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</si>
  <si>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</si>
  <si>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</si>
  <si>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</si>
  <si>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</si>
  <si>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</si>
  <si>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</si>
  <si>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</si>
  <si>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</si>
  <si>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</si>
  <si>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</si>
  <si>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</si>
  <si>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</si>
  <si>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</si>
  <si>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</si>
  <si>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</si>
  <si>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</si>
  <si>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</si>
  <si>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</si>
  <si>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</si>
  <si>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</si>
  <si>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</si>
  <si>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</si>
  <si>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</si>
  <si>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</si>
  <si>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</si>
  <si>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</si>
  <si>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</si>
  <si>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</si>
  <si>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</si>
  <si>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</si>
  <si>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</si>
  <si>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</si>
  <si>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</si>
  <si>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</si>
  <si>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</si>
  <si>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</si>
  <si>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</si>
  <si>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</si>
  <si>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</si>
  <si>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</si>
  <si>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</si>
  <si>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</si>
  <si>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</si>
  <si>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</si>
  <si>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</si>
  <si>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</si>
  <si>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</si>
  <si>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</si>
  <si>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</si>
  <si>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</si>
  <si>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</si>
  <si>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</si>
  <si>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</si>
  <si>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</si>
  <si>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</si>
  <si>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</si>
  <si>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</si>
  <si>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</si>
  <si>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</si>
  <si>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</si>
  <si>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</si>
  <si>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</si>
  <si>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</si>
  <si>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</si>
  <si>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</si>
  <si>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</si>
  <si>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</si>
  <si>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</si>
  <si>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</si>
  <si>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</si>
  <si>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</si>
  <si>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</si>
  <si>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</si>
  <si>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</si>
  <si>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</si>
  <si>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</si>
  <si>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</si>
  <si>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</si>
  <si>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</si>
  <si>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</si>
  <si>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</si>
  <si>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</si>
  <si>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</si>
  <si>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</si>
  <si>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</si>
  <si>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</si>
  <si>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</si>
  <si>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</si>
  <si>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</si>
  <si>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</si>
  <si>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</si>
  <si>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</si>
  <si>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</si>
  <si>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</si>
  <si>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</si>
  <si>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</si>
  <si>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</si>
  <si>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</si>
  <si>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</si>
  <si>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</si>
  <si>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</si>
  <si>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</si>
  <si>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</si>
  <si>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</si>
  <si>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</si>
  <si>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</si>
  <si>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</si>
  <si>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</si>
  <si>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</si>
  <si>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</si>
  <si>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</si>
  <si>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</si>
  <si>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</si>
  <si>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</si>
  <si>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</si>
  <si>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</si>
  <si>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</si>
  <si>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</si>
  <si>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</si>
  <si>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</si>
  <si>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</si>
  <si>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</si>
  <si>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</si>
  <si>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</si>
  <si>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</si>
  <si>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</si>
  <si>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</si>
  <si>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</si>
  <si>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</si>
  <si>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</si>
  <si>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</si>
  <si>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</si>
  <si>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</si>
  <si>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</si>
  <si>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</si>
  <si>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</si>
  <si>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</si>
  <si>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</si>
  <si>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</si>
  <si>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</si>
  <si>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</si>
  <si>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</si>
  <si>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</si>
  <si>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</si>
  <si>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</si>
  <si>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</si>
  <si>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</si>
  <si>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</si>
  <si>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</si>
  <si>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</si>
  <si>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</si>
  <si>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</si>
  <si>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</si>
  <si>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</si>
  <si>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</si>
  <si>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</si>
  <si>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</si>
  <si>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</si>
  <si>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</si>
  <si>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</si>
  <si>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</si>
  <si>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</si>
  <si>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</si>
  <si>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</si>
  <si>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</si>
  <si>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</si>
  <si>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</si>
  <si>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</si>
  <si>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</si>
  <si>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</si>
  <si>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</si>
  <si>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</si>
  <si>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</si>
  <si>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</si>
  <si>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</si>
  <si>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</si>
  <si>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</si>
  <si>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</si>
  <si>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</si>
  <si>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</si>
  <si>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</si>
  <si>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</si>
  <si>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</si>
  <si>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</si>
  <si>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</si>
  <si>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</si>
  <si>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</si>
  <si>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</si>
  <si>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</si>
  <si>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</si>
  <si>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</si>
  <si>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</si>
  <si>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</si>
  <si>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</si>
  <si>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</si>
  <si>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</si>
  <si>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</si>
  <si>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</si>
  <si>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</si>
  <si>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</si>
  <si>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</si>
  <si>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</si>
  <si>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</si>
  <si>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</si>
  <si>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</si>
  <si>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</si>
  <si>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</si>
  <si>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</si>
  <si>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</si>
  <si>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</si>
  <si>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</si>
  <si>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</si>
  <si>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</si>
  <si>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</si>
  <si>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</si>
  <si>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</si>
  <si>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</si>
  <si>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</si>
  <si>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</si>
  <si>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</si>
  <si>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</si>
  <si>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</si>
  <si>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</si>
  <si>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</si>
  <si>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</si>
  <si>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</si>
  <si>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</si>
  <si>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</si>
  <si>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</si>
  <si>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</si>
  <si>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</si>
  <si>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</si>
  <si>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</si>
  <si>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</si>
  <si>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</si>
  <si>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</si>
  <si>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</si>
  <si>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</si>
  <si>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</si>
  <si>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</si>
  <si>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</si>
  <si>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</si>
  <si>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</si>
  <si>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</si>
  <si>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</si>
  <si>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</si>
  <si>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</si>
  <si>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</si>
  <si>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</si>
  <si>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</si>
  <si>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</si>
  <si>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</si>
  <si>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</si>
  <si>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</si>
  <si>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</si>
  <si>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</si>
  <si>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</si>
  <si>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</si>
  <si>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</si>
  <si>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</si>
  <si>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</si>
  <si>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</si>
  <si>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</si>
  <si>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</si>
  <si>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</si>
  <si>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</si>
  <si>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</si>
  <si>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</si>
  <si>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</si>
  <si>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</si>
  <si>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</si>
  <si>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</si>
  <si>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</si>
  <si>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</si>
  <si>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</si>
  <si>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</si>
  <si>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</si>
  <si>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</si>
  <si>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</si>
  <si>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</si>
  <si>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</si>
  <si>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</si>
  <si>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</si>
  <si>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</si>
  <si>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</si>
  <si>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</si>
  <si>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</si>
  <si>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</si>
  <si>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</si>
  <si>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</si>
  <si>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</si>
  <si>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</si>
  <si>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</si>
  <si>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</si>
  <si>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</si>
  <si>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</si>
  <si>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</si>
  <si>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</si>
  <si>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</si>
  <si>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</si>
  <si>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</si>
  <si>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</si>
  <si>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</si>
  <si>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</si>
  <si>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</si>
  <si>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</si>
  <si>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</si>
  <si>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</si>
  <si>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</si>
  <si>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</si>
  <si>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</si>
  <si>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</si>
  <si>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</si>
  <si>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</si>
  <si>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</si>
  <si>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</si>
  <si>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</si>
  <si>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</si>
  <si>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</si>
  <si>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</si>
  <si>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</si>
  <si>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</si>
  <si>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</si>
  <si>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</si>
  <si>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</si>
  <si>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</si>
  <si>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</si>
  <si>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</si>
  <si>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</si>
  <si>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</si>
  <si>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</si>
  <si>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</si>
  <si>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</si>
  <si>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</si>
  <si>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</si>
  <si>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</si>
  <si>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</si>
  <si>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</si>
  <si>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</si>
  <si>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</si>
  <si>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</si>
  <si>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</si>
  <si>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</si>
  <si>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</si>
  <si>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</si>
  <si>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</si>
  <si>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</si>
  <si>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</si>
  <si>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</si>
  <si>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</si>
  <si>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</si>
  <si>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</si>
  <si>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</si>
  <si>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</si>
  <si>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</si>
  <si>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</si>
  <si>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</si>
  <si>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</si>
  <si>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</si>
  <si>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</si>
  <si>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</si>
  <si>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</si>
  <si>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</si>
  <si>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</si>
  <si>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</si>
  <si>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</si>
  <si>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</si>
  <si>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</si>
  <si>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</si>
  <si>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</si>
  <si>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</si>
  <si>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</si>
  <si>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</si>
  <si>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</si>
  <si>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</si>
  <si>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</si>
  <si>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</si>
  <si>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</si>
  <si>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</si>
  <si>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</si>
  <si>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</si>
  <si>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</si>
  <si>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</si>
  <si>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</si>
  <si>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</si>
  <si>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</si>
  <si>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</si>
  <si>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</si>
  <si>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</si>
  <si>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</si>
  <si>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</si>
  <si>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</si>
  <si>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</si>
  <si>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</si>
  <si>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</si>
  <si>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</si>
  <si>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</si>
  <si>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</si>
  <si>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</si>
  <si>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</si>
  <si>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</si>
  <si>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</si>
  <si>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</si>
  <si>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</si>
  <si>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</si>
  <si>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</si>
  <si>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</si>
  <si>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</si>
  <si>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</si>
  <si>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</si>
  <si>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</si>
  <si>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</si>
  <si>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</si>
  <si>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</si>
  <si>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</si>
  <si>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</si>
  <si>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</si>
  <si>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</si>
  <si>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</si>
  <si>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</si>
  <si>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</si>
  <si>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</si>
  <si>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</si>
  <si>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</si>
  <si>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</si>
  <si>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</si>
  <si>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</si>
  <si>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</si>
  <si>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</si>
  <si>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</si>
  <si>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</si>
  <si>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</si>
  <si>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</si>
  <si>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</si>
  <si>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</si>
  <si>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</si>
  <si>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</si>
  <si>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</si>
  <si>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</si>
  <si>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</si>
  <si>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</si>
  <si>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</si>
  <si>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</si>
  <si>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</si>
  <si>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</si>
  <si>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</si>
  <si>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</si>
  <si>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</si>
  <si>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</si>
  <si>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</si>
  <si>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</si>
  <si>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</si>
  <si>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</si>
  <si>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</si>
  <si>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</si>
  <si>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</si>
  <si>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</si>
  <si>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</si>
  <si>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</si>
  <si>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</si>
  <si>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</si>
  <si>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</si>
  <si>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</si>
  <si>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</si>
  <si>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</si>
  <si>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</si>
  <si>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</si>
  <si>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</si>
  <si>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</si>
  <si>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</si>
  <si>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</si>
  <si>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</si>
  <si>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</si>
  <si>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</si>
  <si>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</si>
  <si>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</si>
  <si>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</si>
  <si>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</si>
  <si>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</si>
  <si>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</si>
  <si>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</si>
  <si>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</si>
  <si>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</si>
  <si>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</si>
  <si>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</si>
  <si>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</si>
  <si>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</si>
  <si>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</si>
  <si>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</si>
  <si>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</si>
  <si>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</si>
  <si>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</si>
  <si>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</si>
  <si>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</si>
  <si>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</si>
  <si>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</si>
  <si>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</si>
  <si>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</si>
  <si>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</si>
  <si>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</si>
  <si>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</si>
  <si>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</si>
  <si>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</si>
  <si>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</si>
  <si>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</si>
  <si>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</si>
  <si>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</si>
  <si>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</si>
  <si>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</si>
  <si>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</si>
  <si>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</si>
  <si>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</si>
  <si>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</si>
  <si>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</si>
  <si>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</si>
  <si>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</si>
  <si>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</si>
  <si>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</si>
  <si>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</si>
  <si>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</si>
  <si>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</si>
  <si>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</si>
  <si>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</si>
  <si>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</si>
  <si>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</si>
  <si>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</si>
  <si>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</si>
  <si>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</si>
  <si>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</si>
  <si>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</si>
  <si>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</si>
  <si>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</si>
  <si>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</si>
  <si>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</si>
  <si>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</si>
  <si>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</si>
  <si>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</si>
  <si>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</si>
  <si>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</si>
  <si>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</si>
  <si>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</si>
  <si>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</si>
  <si>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</si>
  <si>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</si>
  <si>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</si>
  <si>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</si>
  <si>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</si>
  <si>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</si>
  <si>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</si>
  <si>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</si>
  <si>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</si>
  <si>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</si>
  <si>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</si>
  <si>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</si>
  <si>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</si>
  <si>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</si>
  <si>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</si>
  <si>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</si>
  <si>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</si>
  <si>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</si>
  <si>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</si>
  <si>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</si>
  <si>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</si>
  <si>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</si>
  <si>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</si>
  <si>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</si>
  <si>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</si>
  <si>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</si>
  <si>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</si>
  <si>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</si>
  <si>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</si>
  <si>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</si>
  <si>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</si>
  <si>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</si>
  <si>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</si>
  <si>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</si>
  <si>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</si>
  <si>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</si>
  <si>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</si>
  <si>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</si>
  <si>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</si>
  <si>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</si>
  <si>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</si>
  <si>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</si>
  <si>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</si>
  <si>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</si>
  <si>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</si>
  <si>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</si>
  <si>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</si>
  <si>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</si>
  <si>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</si>
  <si>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</si>
  <si>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</si>
  <si>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</si>
  <si>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</si>
  <si>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</si>
  <si>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</si>
  <si>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</si>
  <si>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</si>
  <si>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</si>
  <si>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</si>
  <si>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</si>
  <si>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</si>
  <si>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</si>
  <si>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</si>
  <si>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</si>
  <si>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</si>
  <si>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</si>
  <si>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</si>
  <si>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</si>
  <si>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</si>
  <si>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</si>
  <si>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</si>
  <si>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</si>
  <si>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</si>
  <si>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</si>
  <si>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</si>
  <si>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</si>
  <si>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</si>
  <si>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</si>
  <si>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</si>
  <si>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</si>
  <si>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</si>
  <si>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</si>
  <si>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</si>
  <si>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</si>
  <si>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</si>
  <si>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</si>
  <si>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</si>
  <si>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</si>
  <si>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</si>
  <si>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</si>
  <si>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</si>
  <si>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</si>
  <si>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</si>
  <si>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</si>
  <si>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</si>
  <si>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</si>
  <si>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</si>
  <si>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</si>
  <si>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</si>
  <si>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</si>
  <si>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</si>
  <si>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</si>
  <si>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</si>
  <si>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</si>
  <si>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</si>
  <si>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</si>
  <si>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</si>
  <si>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</si>
  <si>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</si>
  <si>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</si>
  <si>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</si>
  <si>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</si>
  <si>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</si>
  <si>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</si>
  <si>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</si>
  <si>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</si>
  <si>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</si>
  <si>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</si>
  <si>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</si>
  <si>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</si>
  <si>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</si>
  <si>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</si>
  <si>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</si>
  <si>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</si>
  <si>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</si>
  <si>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</si>
  <si>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</si>
  <si>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</si>
  <si>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</si>
  <si>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</si>
  <si>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</si>
  <si>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</si>
  <si>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</si>
  <si>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</si>
  <si>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</si>
  <si>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</si>
  <si>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</si>
  <si>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</si>
  <si>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</si>
  <si>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</si>
  <si>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</si>
  <si>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</si>
  <si>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</si>
  <si>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</si>
  <si>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</si>
  <si>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</si>
  <si>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</si>
  <si>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</si>
  <si>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</si>
  <si>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</si>
  <si>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</si>
  <si>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</si>
  <si>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</si>
  <si>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</si>
  <si>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</si>
  <si>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</si>
  <si>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</si>
  <si>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</si>
  <si>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</si>
  <si>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</si>
  <si>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</si>
  <si>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</si>
  <si>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</si>
  <si>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</si>
  <si>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</si>
  <si>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</si>
  <si>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</si>
  <si>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</si>
  <si>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</si>
  <si>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</si>
  <si>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</si>
  <si>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</si>
  <si>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</si>
  <si>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</si>
  <si>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</si>
  <si>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</si>
  <si>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</si>
  <si>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</si>
  <si>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</si>
  <si>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</si>
  <si>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</si>
  <si>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</si>
  <si>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</si>
  <si>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</si>
  <si>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</si>
  <si>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</si>
  <si>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</si>
  <si>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</si>
  <si>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</si>
  <si>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</si>
  <si>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</si>
  <si>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</si>
  <si>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</si>
  <si>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</si>
  <si>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</si>
  <si>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</si>
  <si>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</si>
  <si>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</si>
  <si>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</si>
  <si>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</si>
  <si>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</si>
  <si>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</si>
  <si>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</si>
  <si>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</si>
  <si>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</si>
  <si>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</si>
  <si>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</si>
  <si>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</si>
  <si>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</si>
  <si>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</si>
  <si>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</si>
  <si>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</si>
  <si>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</si>
  <si>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</si>
  <si>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</si>
  <si>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</si>
  <si>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</si>
  <si>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</si>
  <si>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</si>
  <si>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</si>
  <si>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</si>
  <si>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</si>
  <si>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</si>
  <si>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</si>
  <si>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</si>
  <si>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</si>
  <si>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</si>
  <si>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</si>
  <si>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</si>
  <si>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</si>
  <si>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</si>
  <si>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</si>
  <si>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</si>
  <si>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</si>
  <si>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</si>
  <si>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</si>
  <si>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</si>
  <si>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</si>
  <si>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</si>
  <si>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</si>
  <si>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</si>
  <si>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</si>
  <si>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</si>
  <si>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</si>
  <si>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</si>
  <si>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</si>
  <si>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</si>
  <si>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</si>
  <si>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</si>
  <si>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</si>
  <si>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</si>
  <si>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</si>
  <si>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</si>
  <si>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</si>
  <si>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</si>
  <si>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</si>
  <si>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</si>
  <si>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</si>
  <si>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</si>
  <si>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</si>
  <si>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</si>
  <si>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</si>
  <si>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</si>
  <si>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</si>
  <si>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</si>
  <si>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</si>
  <si>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</si>
  <si>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</si>
  <si>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</si>
  <si>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</si>
  <si>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</si>
  <si>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</si>
  <si>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</si>
  <si>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</si>
  <si>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</si>
  <si>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</si>
  <si>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</si>
  <si>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</si>
  <si>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</si>
  <si>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</si>
  <si>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</si>
  <si>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</si>
  <si>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</si>
  <si>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</si>
  <si>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</si>
  <si>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</si>
  <si>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</si>
  <si>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</si>
  <si>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</si>
  <si>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</si>
  <si>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</si>
  <si>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</si>
  <si>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</si>
  <si>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</si>
  <si>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</si>
  <si>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</si>
  <si>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</si>
  <si>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</si>
  <si>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</si>
  <si>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</si>
  <si>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</si>
  <si>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</si>
  <si>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</si>
  <si>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</si>
  <si>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</si>
  <si>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</si>
  <si>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</si>
  <si>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</si>
  <si>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</si>
  <si>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</si>
  <si>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</si>
  <si>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</si>
  <si>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</si>
  <si>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</si>
  <si>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</si>
  <si>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</si>
  <si>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</si>
  <si>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</si>
  <si>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</si>
  <si>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</si>
  <si>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</si>
  <si>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</si>
  <si>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</si>
  <si>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</si>
  <si>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</si>
  <si>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</si>
  <si>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</si>
  <si>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</si>
  <si>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</si>
  <si>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</si>
  <si>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</si>
  <si>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</si>
  <si>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</si>
  <si>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</si>
  <si>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</si>
  <si>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</si>
  <si>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</si>
  <si>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</si>
  <si>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</si>
  <si>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</si>
  <si>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</si>
  <si>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</si>
  <si>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</si>
  <si>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</si>
  <si>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</si>
  <si>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</si>
  <si>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</si>
  <si>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</si>
  <si>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</si>
  <si>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</si>
  <si>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</si>
  <si>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</si>
  <si>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</si>
  <si>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</si>
  <si>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</si>
  <si>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</si>
  <si>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</si>
  <si>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</si>
  <si>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</si>
  <si>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</si>
  <si>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</si>
  <si>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</si>
  <si>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</si>
  <si>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</si>
  <si>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</si>
  <si>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</si>
  <si>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</si>
  <si>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</si>
  <si>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</si>
  <si>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</si>
  <si>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</si>
  <si>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</si>
  <si>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</si>
  <si>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</si>
  <si>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</si>
  <si>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</si>
  <si>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</si>
  <si>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</si>
  <si>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</si>
  <si>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</si>
  <si>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</si>
  <si>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</si>
  <si>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</si>
  <si>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</si>
  <si>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</si>
  <si>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</si>
  <si>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</si>
  <si>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</si>
  <si>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</si>
  <si>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</si>
  <si>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</si>
  <si>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</si>
  <si>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</si>
  <si>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</si>
  <si>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</si>
  <si>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</si>
  <si>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</si>
  <si>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</si>
  <si>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</si>
  <si>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</si>
  <si>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</si>
  <si>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</si>
  <si>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</si>
  <si>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</si>
  <si>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</si>
  <si>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</si>
  <si>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</si>
  <si>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</si>
  <si>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</si>
  <si>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</si>
  <si>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</si>
  <si>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</si>
  <si>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</si>
  <si>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</si>
  <si>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</si>
  <si>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</si>
  <si>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</si>
  <si>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</si>
  <si>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</si>
  <si>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</si>
  <si>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</si>
  <si>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</si>
  <si>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</si>
  <si>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</si>
  <si>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</si>
  <si>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</si>
  <si>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</si>
  <si>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</si>
  <si>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</si>
  <si>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</si>
  <si>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</si>
  <si>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</si>
  <si>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</si>
  <si>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</si>
  <si>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</si>
  <si>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</si>
  <si>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</si>
  <si>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</si>
  <si>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</si>
  <si>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</si>
  <si>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</si>
  <si>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</si>
  <si>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</si>
  <si>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</si>
  <si>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</si>
  <si>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</si>
  <si>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</si>
  <si>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</si>
  <si>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</si>
  <si>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</si>
  <si>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</si>
  <si>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</si>
  <si>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</si>
  <si>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</si>
  <si>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</si>
  <si>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</si>
  <si>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</si>
  <si>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</si>
  <si>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</si>
  <si>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</si>
  <si>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</si>
  <si>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</si>
  <si>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</si>
  <si>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</si>
  <si>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</si>
  <si>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</si>
  <si>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</si>
  <si>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</si>
  <si>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</si>
  <si>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</si>
  <si>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</si>
  <si>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</si>
  <si>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</si>
  <si>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</si>
  <si>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</si>
  <si>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</si>
  <si>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</si>
  <si>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</si>
  <si>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</si>
  <si>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</si>
  <si>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</si>
  <si>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</si>
  <si>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</si>
  <si>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</si>
  <si>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</si>
  <si>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</si>
  <si>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</si>
  <si>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</si>
  <si>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</si>
  <si>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</si>
  <si>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</si>
  <si>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</si>
  <si>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</si>
  <si>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</si>
  <si>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</si>
  <si>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</si>
  <si>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</si>
  <si>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</si>
  <si>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</si>
  <si>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</si>
  <si>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</si>
  <si>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</si>
  <si>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</si>
  <si>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</si>
  <si>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</si>
  <si>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</si>
  <si>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</si>
  <si>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</si>
  <si>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</si>
  <si>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</si>
  <si>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</si>
  <si>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</si>
  <si>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</si>
  <si>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</si>
  <si>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</si>
  <si>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</si>
  <si>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</si>
  <si>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</si>
  <si>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</si>
  <si>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</si>
  <si>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</si>
  <si>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</si>
  <si>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</si>
  <si>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</si>
  <si>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</si>
  <si>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</si>
  <si>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</si>
  <si>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</si>
  <si>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</si>
  <si>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</si>
  <si>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</si>
  <si>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</si>
  <si>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</si>
  <si>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</si>
  <si>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</si>
  <si>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</si>
  <si>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</si>
  <si>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</si>
  <si>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</si>
  <si>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</si>
  <si>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</si>
  <si>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</si>
  <si>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</si>
  <si>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</si>
  <si>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</si>
  <si>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</si>
  <si>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</si>
  <si>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</si>
  <si>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</si>
  <si>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</si>
  <si>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</si>
  <si>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</si>
  <si>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</si>
  <si>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</si>
  <si>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</si>
  <si>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</si>
  <si>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</si>
  <si>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</si>
  <si>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</si>
  <si>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</si>
  <si>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</si>
  <si>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</si>
  <si>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</si>
  <si>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</si>
  <si>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</si>
  <si>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</si>
  <si>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</si>
  <si>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</si>
  <si>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</si>
  <si>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</si>
  <si>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</si>
  <si>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</si>
  <si>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</si>
  <si>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</si>
  <si>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</si>
  <si>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</si>
  <si>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</si>
  <si>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</si>
  <si>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</si>
  <si>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</si>
  <si>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</si>
  <si>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</si>
  <si>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</si>
  <si>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</si>
  <si>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</si>
  <si>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</si>
  <si>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</si>
  <si>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</si>
  <si>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</si>
  <si>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</si>
  <si>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</si>
  <si>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</si>
  <si>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</si>
  <si>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</si>
  <si>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</si>
  <si>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</si>
  <si>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</si>
  <si>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</si>
  <si>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</si>
  <si>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</si>
  <si>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</si>
  <si>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</si>
  <si>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</si>
  <si>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</si>
  <si>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</si>
  <si>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</si>
  <si>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</si>
  <si>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</si>
  <si>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</si>
  <si>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</si>
  <si>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</si>
  <si>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</si>
  <si>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</si>
  <si>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</si>
  <si>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</si>
  <si>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</si>
  <si>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</si>
  <si>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</si>
  <si>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</si>
  <si>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</si>
  <si>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</si>
  <si>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</si>
  <si>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</si>
  <si>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</si>
  <si>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</si>
  <si>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</si>
  <si>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</si>
  <si>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</si>
  <si>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</si>
  <si>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</si>
  <si>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</si>
  <si>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</si>
  <si>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</si>
  <si>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</si>
  <si>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</si>
  <si>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</si>
  <si>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</si>
  <si>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</si>
  <si>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</si>
  <si>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</si>
  <si>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</si>
  <si>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</si>
  <si>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</si>
  <si>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</si>
  <si>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</si>
  <si>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</si>
  <si>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</si>
  <si>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</si>
  <si>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</si>
  <si>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</si>
  <si>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</si>
  <si>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</si>
  <si>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</si>
  <si>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</si>
  <si>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</si>
  <si>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</si>
  <si>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</si>
  <si>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</si>
  <si>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</si>
  <si>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</si>
  <si>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</si>
  <si>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</si>
  <si>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</si>
  <si>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</si>
  <si>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</si>
  <si>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</si>
  <si>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</si>
  <si>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</si>
  <si>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</si>
  <si>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</si>
  <si>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</si>
  <si>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</si>
  <si>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</si>
  <si>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</si>
  <si>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</si>
  <si>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</si>
  <si>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</si>
  <si>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</si>
  <si>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</si>
  <si>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</si>
  <si>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</si>
  <si>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</si>
  <si>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</si>
  <si>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</si>
  <si>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</si>
  <si>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</si>
  <si>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</si>
  <si>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</si>
  <si>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</si>
  <si>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</si>
  <si>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</si>
  <si>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</si>
  <si>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</si>
  <si>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</si>
  <si>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</si>
  <si>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</si>
  <si>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</si>
  <si>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</si>
  <si>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</si>
  <si>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</si>
  <si>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</si>
  <si>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</si>
  <si>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</si>
  <si>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</si>
  <si>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</si>
  <si>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</si>
  <si>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</si>
  <si>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</si>
  <si>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</si>
  <si>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</si>
  <si>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</si>
  <si>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</si>
  <si>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</si>
  <si>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</si>
  <si>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</si>
  <si>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</si>
  <si>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</si>
  <si>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</si>
  <si>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</si>
  <si>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</si>
  <si>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</si>
  <si>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</si>
  <si>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</si>
  <si>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</si>
  <si>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</si>
  <si>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</si>
  <si>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</si>
  <si>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</si>
  <si>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</si>
  <si>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</si>
  <si>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</si>
  <si>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</si>
  <si>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</si>
  <si>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</si>
  <si>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</si>
  <si>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</si>
  <si>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</si>
  <si>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</si>
  <si>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</si>
  <si>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</si>
  <si>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</si>
  <si>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</si>
  <si>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</si>
  <si>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</si>
  <si>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</si>
  <si>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</si>
  <si>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</si>
  <si>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</si>
  <si>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</si>
  <si>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</si>
  <si>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</si>
  <si>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</si>
  <si>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</si>
  <si>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</si>
  <si>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</si>
  <si>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</si>
  <si>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</si>
  <si>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</si>
  <si>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</si>
  <si>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</si>
  <si>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</si>
  <si>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</si>
  <si>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</si>
  <si>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</si>
  <si>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</si>
  <si>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</si>
  <si>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</si>
  <si>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</si>
  <si>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</si>
  <si>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</si>
  <si>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</si>
  <si>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</si>
  <si>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</si>
  <si>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</si>
  <si>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</si>
  <si>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</si>
  <si>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</si>
  <si>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</si>
  <si>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</si>
  <si>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</si>
  <si>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</si>
  <si>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</si>
  <si>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</si>
  <si>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</si>
  <si>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</si>
  <si>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</si>
  <si>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</si>
  <si>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</si>
  <si>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</si>
  <si>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</si>
  <si>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</si>
  <si>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</si>
  <si>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</si>
  <si>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</si>
  <si>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</si>
  <si>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</si>
  <si>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</si>
  <si>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</si>
  <si>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</si>
  <si>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</si>
  <si>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</si>
  <si>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</si>
  <si>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</si>
  <si>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</si>
  <si>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</si>
  <si>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</si>
  <si>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</si>
  <si>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</si>
  <si>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</si>
  <si>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</si>
  <si>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</si>
  <si>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</si>
  <si>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</si>
  <si>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</si>
  <si>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</si>
  <si>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</si>
  <si>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</si>
  <si>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</si>
  <si>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</si>
  <si>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</si>
  <si>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</si>
  <si>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</si>
  <si>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</si>
  <si>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</si>
  <si>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</si>
  <si>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</si>
  <si>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</si>
  <si>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</si>
  <si>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</si>
  <si>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</si>
  <si>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</si>
  <si>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</si>
  <si>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</si>
  <si>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</si>
  <si>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</si>
  <si>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</si>
  <si>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</si>
  <si>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</si>
  <si>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</si>
  <si>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</si>
  <si>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</si>
  <si>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</si>
  <si>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</si>
  <si>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</si>
  <si>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</si>
  <si>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</si>
  <si>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</si>
  <si>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</si>
  <si>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</si>
  <si>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</si>
  <si>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</si>
  <si>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</si>
  <si>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</si>
  <si>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</si>
  <si>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</si>
  <si>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</si>
  <si>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</si>
  <si>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</si>
  <si>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</si>
  <si>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</si>
  <si>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</si>
  <si>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</si>
  <si>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</si>
  <si>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</si>
  <si>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</si>
  <si>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</si>
  <si>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</si>
  <si>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</si>
  <si>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</si>
  <si>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</si>
  <si>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</si>
  <si>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</si>
  <si>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</si>
  <si>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</si>
  <si>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</si>
  <si>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</si>
  <si>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</si>
  <si>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</si>
  <si>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</si>
  <si>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</si>
  <si>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</si>
  <si>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</si>
  <si>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</si>
  <si>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</si>
  <si>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</si>
  <si>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</si>
  <si>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</si>
  <si>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</si>
  <si>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</si>
  <si>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</si>
  <si>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</si>
  <si>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</si>
  <si>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</si>
  <si>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</si>
  <si>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</si>
  <si>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</si>
  <si>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</si>
  <si>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</si>
  <si>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</si>
  <si>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</si>
  <si>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</si>
  <si>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</si>
  <si>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</si>
  <si>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</si>
  <si>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</si>
  <si>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</si>
  <si>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</si>
  <si>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</si>
  <si>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</si>
  <si>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</si>
  <si>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</si>
  <si>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</si>
  <si>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</si>
  <si>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</si>
  <si>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</si>
  <si>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</si>
  <si>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</si>
  <si>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</si>
  <si>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</si>
  <si>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</si>
  <si>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</si>
  <si>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</si>
  <si>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</si>
  <si>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</si>
  <si>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</si>
  <si>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</si>
  <si>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</si>
  <si>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</si>
  <si>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</si>
  <si>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</si>
  <si>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</si>
  <si>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</si>
  <si>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</si>
  <si>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</si>
  <si>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</si>
  <si>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</si>
  <si>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</si>
  <si>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</si>
  <si>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</si>
  <si>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</si>
  <si>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</si>
  <si>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</si>
  <si>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</si>
  <si>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</si>
  <si>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</si>
  <si>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</si>
  <si>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</si>
  <si>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</si>
  <si>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</si>
  <si>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</si>
  <si>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</si>
  <si>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</si>
  <si>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</si>
  <si>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</si>
  <si>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</si>
  <si>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</si>
  <si>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</si>
  <si>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</si>
  <si>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</si>
  <si>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</si>
  <si>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</si>
  <si>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</si>
  <si>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</si>
  <si>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</si>
  <si>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</si>
  <si>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</si>
  <si>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</si>
  <si>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</si>
  <si>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</si>
  <si>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</si>
  <si>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</si>
  <si>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</si>
  <si>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</si>
  <si>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</si>
  <si>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</si>
  <si>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</si>
  <si>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</si>
  <si>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</si>
  <si>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</si>
  <si>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</si>
  <si>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</si>
  <si>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</si>
  <si>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</si>
  <si>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</si>
  <si>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</si>
  <si>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</si>
  <si>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</si>
  <si>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</si>
  <si>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</si>
  <si>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</si>
  <si>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</si>
  <si>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</si>
  <si>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</si>
  <si>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</si>
  <si>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</si>
  <si>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</si>
  <si>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</si>
  <si>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</si>
  <si>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</si>
  <si>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</si>
  <si>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</si>
  <si>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</si>
  <si>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</si>
  <si>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</si>
  <si>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</si>
  <si>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</si>
  <si>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</si>
  <si>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</si>
  <si>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</si>
  <si>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</si>
  <si>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</si>
  <si>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</si>
  <si>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</si>
  <si>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</si>
  <si>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</si>
  <si>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</si>
  <si>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</si>
  <si>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</si>
  <si>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</si>
  <si>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</si>
  <si>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</si>
  <si>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</si>
  <si>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</si>
  <si>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</si>
  <si>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</si>
  <si>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</si>
  <si>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</si>
  <si>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</si>
  <si>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</si>
  <si>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</si>
  <si>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</si>
  <si>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</si>
  <si>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</si>
  <si>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</si>
  <si>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</si>
  <si>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</si>
  <si>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</si>
  <si>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</si>
  <si>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</si>
  <si>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</si>
  <si>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</si>
  <si>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</si>
  <si>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</si>
  <si>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</si>
  <si>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</si>
  <si>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</si>
  <si>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</si>
  <si>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</si>
  <si>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</si>
  <si>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</si>
  <si>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</si>
  <si>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</si>
  <si>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</si>
  <si>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</si>
  <si>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</si>
  <si>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</si>
  <si>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</si>
  <si>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</si>
  <si>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</si>
  <si>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</si>
  <si>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</si>
  <si>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</si>
  <si>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</si>
  <si>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</si>
  <si>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</si>
  <si>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</si>
  <si>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</si>
  <si>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</si>
  <si>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</si>
  <si>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</si>
  <si>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</si>
  <si>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</si>
  <si>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</si>
  <si>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</si>
  <si>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</si>
  <si>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</si>
  <si>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</si>
  <si>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</si>
  <si>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</si>
  <si>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</si>
  <si>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</si>
  <si>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</si>
  <si>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</si>
  <si>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</si>
  <si>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</si>
  <si>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</si>
  <si>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</si>
  <si>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</si>
  <si>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</si>
  <si>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</si>
  <si>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</si>
  <si>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</si>
  <si>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</si>
  <si>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</si>
  <si>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</si>
  <si>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</si>
  <si>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</si>
  <si>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</si>
  <si>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</si>
  <si>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</si>
  <si>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</si>
  <si>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</si>
  <si>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</si>
  <si>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</si>
  <si>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</si>
  <si>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</si>
  <si>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</si>
  <si>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</si>
  <si>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</si>
  <si>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</si>
  <si>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</si>
  <si>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</si>
  <si>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</si>
  <si>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</si>
  <si>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</si>
  <si>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</si>
  <si>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</si>
  <si>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</si>
  <si>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</si>
  <si>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</si>
  <si>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</si>
  <si>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</si>
  <si>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</si>
  <si>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</si>
  <si>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</si>
  <si>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</si>
  <si>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</si>
  <si>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</si>
  <si>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</si>
  <si>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</si>
  <si>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</si>
  <si>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</si>
  <si>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</si>
  <si>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</si>
  <si>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</si>
  <si>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</si>
  <si>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</si>
  <si>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</si>
  <si>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</si>
  <si>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</si>
  <si>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</si>
  <si>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</si>
  <si>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</si>
  <si>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</si>
  <si>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</si>
  <si>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</si>
  <si>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</si>
  <si>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</si>
  <si>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</si>
  <si>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</si>
  <si>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</si>
  <si>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</si>
  <si>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</si>
  <si>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</si>
  <si>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</si>
  <si>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</si>
  <si>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</si>
  <si>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</si>
  <si>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</si>
  <si>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</si>
  <si>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</si>
  <si>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</si>
  <si>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</si>
  <si>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</si>
  <si>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</si>
  <si>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</si>
  <si>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</si>
  <si>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</si>
  <si>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</si>
  <si>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</si>
  <si>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</si>
  <si>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</si>
  <si>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</si>
  <si>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</si>
  <si>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</si>
  <si>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</si>
  <si>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</si>
  <si>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</si>
  <si>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</si>
  <si>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</si>
  <si>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</si>
  <si>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</si>
  <si>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</si>
  <si>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</si>
  <si>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</si>
  <si>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</si>
  <si>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</si>
  <si>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</si>
  <si>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</si>
  <si>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</si>
  <si>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</si>
  <si>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</si>
  <si>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</si>
  <si>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</si>
  <si>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</si>
  <si>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</si>
  <si>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</si>
  <si>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</si>
  <si>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</si>
  <si>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</si>
  <si>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</si>
  <si>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</si>
  <si>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</si>
  <si>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</si>
  <si>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</si>
  <si>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</si>
  <si>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</si>
  <si>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</si>
  <si>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</si>
  <si>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</si>
  <si>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</si>
  <si>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</si>
  <si>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</si>
  <si>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</si>
  <si>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</si>
  <si>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</si>
  <si>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</si>
  <si>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</si>
  <si>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</si>
  <si>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</si>
  <si>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</si>
  <si>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</si>
  <si>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</si>
  <si>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</si>
  <si>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</si>
  <si>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</si>
  <si>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</si>
  <si>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</si>
  <si>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</si>
  <si>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</si>
  <si>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</si>
  <si>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</si>
  <si>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</si>
  <si>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</si>
  <si>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</si>
  <si>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</si>
  <si>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</si>
  <si>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</si>
  <si>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</si>
  <si>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</si>
  <si>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</si>
  <si>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</si>
  <si>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</si>
  <si>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</si>
  <si>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</si>
  <si>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</si>
  <si>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</si>
  <si>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</si>
  <si>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</si>
  <si>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</si>
  <si>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</si>
  <si>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</si>
  <si>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</si>
  <si>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</si>
  <si>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</si>
  <si>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</si>
  <si>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</si>
  <si>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</si>
  <si>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</si>
  <si>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</si>
  <si>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</si>
  <si>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</si>
  <si>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</si>
  <si>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</si>
  <si>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</si>
  <si>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</si>
  <si>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</si>
  <si>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</si>
  <si>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</si>
  <si>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</si>
  <si>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</si>
  <si>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</si>
  <si>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</si>
  <si>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</si>
  <si>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</si>
  <si>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</si>
  <si>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</si>
  <si>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</si>
  <si>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</si>
  <si>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</si>
  <si>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</si>
  <si>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</si>
  <si>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</si>
  <si>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</si>
  <si>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</si>
  <si>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</si>
  <si>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</si>
  <si>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</si>
  <si>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</si>
  <si>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</si>
  <si>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</si>
  <si>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</si>
  <si>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</si>
  <si>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</si>
  <si>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</si>
  <si>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</si>
  <si>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</si>
  <si>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</si>
  <si>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</si>
  <si>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</si>
  <si>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</si>
  <si>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</si>
  <si>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</si>
  <si>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</si>
  <si>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</si>
  <si>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</si>
  <si>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</si>
  <si>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</si>
  <si>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</si>
  <si>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</si>
  <si>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</si>
  <si>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</si>
  <si>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</si>
  <si>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</si>
  <si>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</si>
  <si>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</si>
  <si>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</si>
  <si>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</si>
  <si>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</si>
  <si>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</si>
  <si>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</si>
  <si>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</si>
  <si>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</si>
  <si>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</si>
  <si>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</si>
  <si>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</si>
  <si>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</si>
  <si>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</si>
  <si>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</si>
  <si>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</si>
  <si>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</si>
  <si>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</si>
  <si>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</si>
  <si>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</si>
  <si>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</si>
  <si>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</si>
  <si>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</si>
  <si>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</si>
  <si>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</si>
  <si>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</si>
  <si>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</si>
  <si>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</si>
  <si>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</si>
  <si>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</si>
  <si>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</si>
  <si>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</si>
  <si>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</si>
  <si>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</si>
  <si>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</si>
  <si>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</si>
  <si>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</si>
  <si>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</si>
  <si>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</si>
  <si>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</si>
  <si>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</si>
  <si>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</si>
  <si>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</si>
  <si>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</si>
  <si>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</si>
  <si>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</si>
  <si>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</si>
  <si>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</si>
  <si>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</si>
  <si>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</si>
  <si>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</si>
  <si>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</si>
  <si>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</si>
  <si>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</si>
  <si>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</si>
  <si>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</si>
  <si>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</si>
  <si>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</si>
  <si>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</si>
  <si>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</si>
  <si>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</si>
  <si>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</si>
  <si>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</si>
  <si>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</si>
  <si>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</si>
  <si>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</si>
  <si>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</si>
  <si>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</si>
  <si>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</si>
  <si>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</si>
  <si>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</si>
  <si>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</si>
  <si>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</si>
  <si>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</si>
  <si>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</si>
  <si>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</si>
  <si>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</si>
  <si>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</si>
  <si>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</si>
  <si>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</si>
  <si>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</si>
  <si>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</si>
  <si>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</si>
  <si>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</si>
  <si>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</si>
  <si>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</si>
  <si>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</si>
  <si>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</si>
  <si>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</si>
  <si>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</si>
  <si>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</si>
  <si>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</si>
  <si>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</si>
  <si>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</si>
  <si>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</si>
  <si>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</si>
  <si>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</si>
  <si>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</si>
  <si>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</si>
  <si>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</si>
  <si>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</si>
  <si>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</si>
  <si>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</si>
  <si>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</si>
  <si>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</si>
  <si>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</si>
  <si>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</si>
  <si>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</si>
  <si>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</si>
  <si>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</si>
  <si>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</si>
  <si>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</si>
  <si>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</si>
  <si>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</si>
  <si>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</si>
  <si>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</si>
  <si>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</si>
  <si>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</si>
  <si>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</si>
  <si>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</si>
  <si>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</si>
  <si>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</si>
  <si>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</si>
  <si>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</si>
  <si>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</si>
  <si>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</si>
  <si>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</si>
  <si>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</si>
  <si>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</si>
  <si>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</si>
  <si>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</si>
  <si>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</si>
  <si>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</si>
  <si>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</si>
  <si>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</si>
  <si>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</si>
  <si>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</si>
  <si>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</si>
  <si>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</si>
  <si>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</si>
  <si>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</si>
  <si>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</si>
  <si>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</si>
  <si>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</si>
  <si>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</si>
  <si>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</si>
  <si>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</si>
  <si>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</si>
  <si>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</si>
  <si>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</si>
  <si>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</si>
  <si>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</si>
  <si>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</si>
  <si>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</si>
  <si>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</si>
  <si>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</si>
  <si>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</si>
  <si>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</si>
  <si>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</si>
  <si>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</si>
  <si>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</si>
  <si>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</si>
  <si>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</si>
  <si>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</si>
  <si>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</si>
  <si>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</si>
  <si>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</si>
  <si>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</si>
  <si>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</si>
  <si>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</si>
  <si>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</si>
  <si>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</si>
  <si>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</si>
  <si>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</si>
  <si>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</si>
  <si>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</si>
  <si>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</si>
  <si>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</si>
  <si>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</si>
  <si>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</si>
  <si>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</si>
  <si>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</si>
  <si>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</si>
  <si>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</si>
  <si>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</si>
  <si>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</si>
  <si>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</si>
  <si>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</si>
  <si>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</si>
  <si>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</si>
  <si>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</si>
  <si>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</si>
  <si>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</si>
  <si>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</si>
  <si>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</si>
  <si>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</si>
  <si>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</si>
  <si>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</si>
  <si>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</si>
  <si>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</si>
  <si>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</si>
  <si>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</si>
  <si>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</si>
  <si>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</si>
  <si>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</si>
  <si>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</si>
  <si>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</si>
  <si>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</si>
  <si>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</si>
  <si>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</si>
  <si>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</si>
  <si>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</si>
  <si>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</si>
  <si>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</si>
  <si>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</si>
  <si>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</si>
  <si>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</si>
  <si>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</si>
  <si>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</si>
  <si>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</si>
  <si>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</si>
  <si>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</si>
  <si>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</si>
  <si>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</si>
  <si>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</si>
  <si>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</si>
  <si>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</si>
  <si>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</si>
  <si>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</si>
  <si>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</si>
  <si>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</si>
  <si>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</si>
  <si>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</si>
  <si>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</si>
  <si>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</si>
  <si>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</si>
  <si>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</si>
  <si>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</si>
  <si>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</si>
  <si>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</si>
  <si>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</si>
  <si>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</si>
  <si>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</si>
  <si>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</si>
  <si>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</si>
  <si>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</si>
  <si>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</si>
  <si>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</si>
  <si>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</si>
  <si>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</si>
  <si>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</si>
  <si>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</si>
  <si>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</si>
  <si>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</si>
  <si>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</si>
  <si>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</si>
  <si>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</si>
  <si>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</si>
  <si>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</si>
  <si>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</si>
  <si>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</si>
  <si>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</si>
  <si>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</si>
  <si>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</si>
  <si>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</si>
  <si>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</si>
  <si>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</si>
  <si>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</si>
  <si>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</si>
  <si>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</si>
  <si>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</si>
  <si>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</si>
  <si>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</si>
  <si>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</si>
  <si>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</si>
  <si>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</si>
  <si>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</si>
  <si>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</si>
  <si>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</si>
  <si>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</si>
  <si>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</si>
  <si>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</si>
  <si>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</si>
  <si>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</si>
  <si>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</si>
  <si>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</si>
  <si>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</si>
  <si>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</si>
  <si>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</si>
  <si>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</si>
  <si>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</si>
  <si>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</si>
  <si>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</si>
  <si>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</si>
  <si>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</si>
  <si>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</si>
  <si>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</si>
  <si>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</si>
  <si>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</si>
  <si>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</si>
  <si>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</si>
  <si>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</si>
  <si>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</si>
  <si>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</si>
  <si>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</si>
  <si>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</si>
  <si>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</si>
  <si>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</si>
  <si>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</si>
  <si>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</si>
  <si>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</si>
  <si>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</si>
  <si>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</si>
  <si>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</si>
  <si>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</si>
  <si>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</si>
  <si>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</si>
  <si>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</si>
  <si>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</si>
  <si>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</si>
  <si>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</si>
  <si>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</si>
  <si>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</si>
  <si>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</si>
  <si>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</si>
  <si>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</si>
  <si>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</si>
  <si>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</si>
  <si>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</si>
  <si>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</si>
  <si>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</si>
  <si>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</si>
  <si>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</si>
  <si>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</si>
  <si>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</si>
  <si>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</si>
  <si>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</si>
  <si>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</si>
  <si>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</si>
  <si>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</si>
  <si>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</si>
  <si>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</si>
  <si>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</si>
  <si>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</si>
  <si>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</si>
  <si>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</si>
  <si>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</si>
  <si>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</si>
  <si>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</si>
  <si>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</si>
  <si>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</si>
  <si>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</si>
  <si>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</si>
  <si>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</si>
  <si>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</si>
  <si>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</si>
  <si>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</si>
  <si>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</si>
  <si>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</si>
  <si>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</si>
  <si>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</si>
  <si>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</si>
  <si>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</si>
  <si>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</si>
  <si>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</si>
  <si>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</si>
  <si>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</si>
  <si>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</si>
  <si>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</si>
  <si>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</si>
  <si>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</si>
  <si>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</si>
  <si>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</si>
  <si>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</si>
  <si>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</si>
  <si>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</si>
  <si>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</si>
  <si>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</si>
  <si>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</si>
  <si>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</si>
  <si>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</si>
  <si>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</si>
  <si>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</si>
  <si>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</si>
  <si>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</si>
  <si>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</si>
  <si>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</si>
  <si>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</si>
  <si>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</si>
  <si>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</si>
  <si>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</si>
  <si>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</si>
  <si>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</si>
  <si>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</si>
  <si>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</si>
  <si>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</si>
  <si>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</si>
  <si>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</si>
  <si>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</si>
  <si>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</si>
  <si>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</si>
  <si>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</si>
  <si>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</si>
  <si>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</si>
  <si>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</si>
  <si>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</si>
  <si>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</si>
  <si>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</si>
  <si>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</si>
  <si>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</si>
  <si>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</si>
  <si>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</si>
  <si>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</si>
  <si>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</si>
  <si>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</si>
  <si>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</si>
  <si>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</si>
  <si>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</si>
  <si>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</si>
  <si>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</si>
  <si>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</si>
  <si>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</si>
  <si>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</si>
  <si>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</si>
  <si>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</si>
  <si>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</si>
  <si>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</si>
  <si>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</si>
  <si>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</si>
  <si>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</si>
  <si>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</si>
  <si>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</si>
  <si>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</si>
  <si>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</si>
  <si>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</si>
  <si>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</si>
  <si>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</si>
  <si>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</si>
  <si>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</si>
  <si>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</si>
  <si>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</si>
  <si>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</si>
  <si>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</si>
  <si>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</si>
  <si>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</si>
  <si>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</si>
  <si>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</si>
  <si>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</si>
  <si>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</si>
  <si>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</si>
  <si>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</si>
  <si>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</si>
  <si>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</si>
  <si>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</si>
  <si>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</si>
  <si>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</si>
  <si>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</si>
  <si>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</si>
  <si>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</si>
  <si>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</si>
  <si>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</si>
  <si>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</si>
  <si>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</si>
  <si>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</si>
  <si>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</si>
  <si>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</si>
  <si>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</si>
  <si>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</si>
  <si>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</si>
  <si>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</si>
  <si>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</si>
  <si>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</si>
  <si>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</si>
  <si>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</si>
  <si>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</si>
  <si>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</si>
  <si>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</si>
  <si>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</si>
  <si>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</si>
  <si>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</si>
  <si>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</si>
  <si>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</si>
  <si>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</si>
  <si>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</si>
  <si>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</si>
  <si>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</si>
  <si>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</si>
  <si>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</si>
  <si>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</si>
  <si>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</si>
  <si>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</si>
  <si>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</si>
  <si>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</si>
  <si>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</si>
  <si>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</si>
  <si>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</si>
  <si>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</si>
  <si>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</si>
  <si>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</si>
  <si>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</si>
  <si>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</si>
  <si>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</si>
  <si>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</si>
  <si>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</si>
  <si>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</si>
  <si>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</si>
  <si>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</si>
  <si>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</si>
  <si>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</si>
  <si>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</si>
  <si>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</si>
  <si>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</si>
  <si>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</si>
  <si>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</si>
  <si>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</si>
  <si>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</si>
  <si>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</si>
  <si>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</si>
  <si>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</si>
  <si>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</si>
  <si>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</si>
  <si>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</si>
  <si>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</si>
  <si>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</si>
  <si>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</si>
  <si>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</si>
  <si>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</si>
  <si>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</si>
  <si>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</si>
  <si>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</si>
  <si>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</si>
  <si>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</si>
  <si>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</si>
  <si>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</si>
  <si>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</si>
  <si>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</si>
  <si>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</si>
  <si>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</si>
  <si>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</si>
  <si>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</si>
  <si>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</si>
  <si>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</si>
  <si>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</si>
  <si>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</si>
  <si>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</si>
  <si>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</si>
  <si>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</si>
  <si>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</si>
  <si>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</si>
  <si>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</si>
  <si>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</si>
  <si>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</si>
  <si>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</si>
  <si>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</si>
  <si>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</si>
  <si>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</si>
  <si>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</si>
  <si>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</si>
  <si>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</si>
  <si>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</si>
  <si>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</si>
  <si>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</si>
  <si>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</si>
  <si>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</si>
  <si>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</si>
  <si>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</si>
  <si>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</si>
  <si>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</si>
  <si>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</si>
  <si>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</si>
  <si>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</si>
  <si>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</si>
  <si>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</si>
  <si>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</si>
  <si>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</si>
  <si>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</si>
  <si>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</si>
  <si>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</si>
  <si>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</si>
  <si>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</si>
  <si>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</si>
  <si>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</si>
  <si>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</si>
  <si>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</si>
  <si>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</si>
  <si>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</si>
  <si>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</si>
  <si>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</si>
  <si>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</si>
  <si>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</si>
  <si>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</si>
  <si>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</si>
  <si>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</si>
  <si>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</si>
  <si>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</si>
  <si>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</si>
  <si>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</si>
  <si>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</si>
  <si>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</si>
  <si>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</si>
  <si>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</si>
  <si>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</si>
  <si>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</si>
  <si>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</si>
  <si>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</si>
  <si>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</si>
  <si>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</si>
  <si>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</si>
  <si>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</si>
  <si>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</si>
  <si>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</si>
  <si>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</si>
  <si>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</si>
  <si>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</si>
  <si>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</si>
  <si>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</si>
  <si>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</si>
  <si>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</si>
  <si>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</si>
  <si>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</si>
  <si>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</si>
  <si>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</si>
  <si>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</si>
  <si>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</si>
  <si>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</si>
  <si>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</si>
  <si>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</si>
  <si>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</si>
  <si>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</si>
  <si>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</si>
  <si>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</si>
  <si>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</si>
  <si>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</si>
  <si>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</si>
  <si>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</si>
  <si>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</si>
  <si>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</si>
  <si>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</si>
  <si>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</si>
  <si>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</si>
  <si>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</si>
  <si>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</si>
  <si>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</si>
  <si>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</si>
  <si>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</si>
  <si>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</si>
  <si>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</si>
  <si>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</si>
  <si>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</si>
  <si>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</si>
  <si>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</si>
  <si>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</si>
  <si>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</si>
  <si>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</si>
  <si>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</si>
  <si>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</si>
  <si>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</si>
  <si>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</si>
  <si>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</si>
  <si>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</si>
  <si>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</si>
  <si>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</si>
  <si>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</si>
  <si>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</si>
  <si>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</si>
  <si>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</si>
  <si>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</si>
  <si>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</si>
  <si>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</si>
  <si>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</si>
  <si>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</si>
  <si>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</si>
  <si>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</si>
  <si>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</si>
  <si>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</si>
  <si>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</si>
  <si>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</si>
  <si>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</si>
  <si>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</si>
  <si>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</si>
  <si>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</si>
  <si>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</si>
  <si>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</si>
  <si>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</si>
  <si>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</si>
  <si>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</si>
  <si>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</si>
  <si>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</si>
  <si>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</si>
  <si>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</si>
  <si>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</si>
  <si>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</si>
  <si>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</si>
  <si>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</si>
  <si>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</si>
  <si>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</si>
  <si>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</si>
  <si>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</si>
  <si>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</si>
  <si>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</si>
  <si>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</si>
  <si>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</si>
  <si>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</si>
  <si>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</si>
  <si>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</si>
  <si>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</si>
  <si>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</si>
  <si>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</si>
  <si>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</si>
  <si>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</si>
  <si>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</si>
  <si>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</si>
  <si>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</si>
  <si>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</si>
  <si>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</si>
  <si>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</si>
  <si>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</si>
  <si>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</si>
  <si>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</si>
  <si>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</si>
  <si>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</si>
  <si>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</si>
  <si>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</si>
  <si>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</si>
  <si>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</si>
  <si>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</si>
  <si>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</si>
  <si>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</si>
  <si>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</si>
  <si>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</si>
  <si>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</si>
  <si>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</si>
  <si>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</si>
  <si>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</si>
  <si>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</si>
  <si>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</si>
  <si>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</si>
  <si>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</si>
  <si>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</si>
  <si>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</si>
  <si>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</si>
  <si>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</si>
  <si>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</si>
  <si>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</si>
  <si>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</si>
  <si>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</si>
  <si>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</si>
  <si>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</si>
  <si>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</si>
  <si>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</si>
  <si>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</si>
  <si>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</si>
  <si>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</si>
  <si>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</si>
  <si>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</si>
  <si>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</si>
  <si>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</si>
  <si>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</si>
  <si>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</si>
  <si>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</si>
  <si>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</si>
  <si>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</si>
  <si>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</si>
  <si>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</si>
  <si>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</si>
  <si>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</si>
  <si>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</si>
  <si>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</si>
  <si>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</si>
  <si>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</si>
  <si>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</si>
  <si>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</si>
  <si>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</si>
  <si>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</si>
  <si>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</si>
  <si>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</si>
  <si>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</si>
  <si>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</si>
  <si>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</si>
  <si>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</si>
  <si>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</si>
  <si>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</si>
  <si>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</si>
  <si>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</si>
  <si>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</si>
  <si>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</si>
  <si>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</si>
  <si>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</si>
  <si>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</si>
  <si>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</si>
  <si>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</si>
  <si>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</si>
  <si>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</si>
  <si>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</si>
  <si>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</si>
  <si>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</si>
  <si>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</si>
  <si>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</si>
  <si>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</si>
  <si>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</si>
  <si>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</si>
  <si>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</si>
  <si>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</si>
  <si>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</si>
  <si>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</si>
  <si>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</si>
  <si>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</si>
  <si>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</si>
  <si>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</si>
  <si>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</si>
  <si>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</si>
  <si>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</si>
  <si>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</si>
  <si>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</si>
  <si>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</si>
  <si>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</si>
  <si>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</si>
  <si>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</si>
  <si>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</si>
  <si>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</si>
  <si>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</si>
  <si>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</si>
  <si>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</si>
  <si>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</si>
  <si>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</si>
  <si>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</si>
  <si>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</si>
  <si>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</si>
  <si>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</si>
  <si>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</si>
  <si>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</si>
  <si>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</si>
  <si>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</si>
  <si>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</si>
  <si>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</si>
  <si>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</si>
  <si>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</si>
  <si>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</si>
  <si>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</si>
  <si>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</si>
  <si>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</si>
  <si>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</si>
  <si>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</si>
  <si>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</si>
  <si>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</si>
  <si>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</si>
  <si>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</si>
  <si>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</si>
  <si>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</si>
  <si>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</si>
  <si>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</si>
  <si>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</si>
  <si>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</si>
  <si>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</si>
  <si>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</si>
  <si>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</si>
  <si>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</si>
  <si>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</si>
  <si>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</si>
  <si>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</si>
  <si>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</si>
  <si>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</si>
  <si>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</si>
  <si>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</si>
  <si>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</si>
  <si>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</si>
  <si>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</si>
  <si>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</si>
  <si>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</si>
  <si>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</si>
  <si>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</si>
  <si>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</si>
  <si>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</si>
  <si>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</si>
  <si>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</si>
  <si>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</si>
  <si>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</si>
  <si>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</si>
  <si>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</si>
  <si>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</si>
  <si>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</si>
  <si>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</si>
  <si>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</si>
  <si>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</si>
  <si>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</si>
  <si>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</si>
  <si>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</si>
  <si>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</si>
  <si>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</si>
  <si>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</si>
  <si>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</si>
  <si>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</si>
  <si>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</si>
  <si>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</si>
  <si>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</si>
  <si>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</si>
  <si>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</si>
  <si>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</si>
  <si>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</si>
  <si>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</si>
  <si>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</si>
  <si>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</si>
  <si>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</si>
  <si>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</si>
  <si>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</si>
  <si>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</si>
  <si>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</si>
  <si>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</si>
  <si>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</si>
  <si>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</si>
  <si>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</si>
  <si>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</si>
  <si>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</si>
  <si>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</si>
  <si>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</si>
  <si>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</si>
  <si>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</si>
  <si>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</si>
  <si>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</si>
  <si>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</si>
  <si>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</si>
  <si>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</si>
  <si>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</si>
  <si>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</si>
  <si>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</si>
  <si>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</si>
  <si>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</si>
  <si>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</si>
  <si>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</si>
  <si>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</si>
  <si>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</si>
  <si>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</si>
  <si>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</si>
  <si>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</si>
  <si>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</si>
  <si>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</si>
  <si>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</si>
  <si>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</si>
  <si>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</si>
  <si>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</si>
  <si>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</si>
  <si>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</si>
  <si>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</si>
  <si>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</si>
  <si>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</si>
  <si>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</si>
  <si>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</si>
  <si>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</si>
  <si>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</si>
  <si>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</si>
  <si>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</si>
  <si>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</si>
  <si>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</si>
  <si>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</si>
  <si>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</si>
  <si>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</si>
  <si>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</si>
  <si>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</si>
  <si>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</si>
  <si>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</si>
  <si>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</si>
  <si>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</si>
  <si>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</si>
  <si>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</si>
  <si>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</si>
  <si>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</si>
  <si>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</si>
  <si>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</si>
  <si>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</si>
  <si>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</si>
  <si>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</si>
  <si>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</si>
  <si>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</si>
  <si>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</si>
  <si>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</si>
  <si>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</si>
  <si>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</si>
  <si>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</si>
  <si>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</si>
  <si>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</si>
  <si>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</si>
  <si>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</si>
  <si>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</si>
  <si>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</si>
  <si>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</si>
  <si>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</si>
  <si>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</si>
  <si>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</si>
  <si>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</si>
  <si>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</si>
  <si>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</si>
  <si>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</si>
  <si>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</si>
  <si>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</si>
  <si>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</si>
  <si>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</si>
  <si>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</si>
  <si>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</si>
  <si>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</si>
  <si>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</si>
  <si>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</si>
  <si>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</si>
  <si>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</si>
  <si>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</si>
  <si>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</si>
  <si>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</si>
  <si>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</si>
  <si>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</si>
  <si>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</si>
  <si>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</si>
  <si>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</si>
  <si>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</si>
  <si>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</si>
  <si>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</si>
  <si>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</si>
  <si>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</si>
  <si>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</si>
  <si>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</si>
  <si>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</si>
  <si>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</si>
  <si>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</si>
  <si>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</si>
  <si>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</si>
  <si>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</si>
  <si>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</si>
  <si>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</si>
  <si>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</si>
  <si>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</si>
  <si>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</si>
  <si>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</si>
  <si>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</si>
  <si>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</si>
  <si>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</si>
  <si>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</si>
  <si>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</si>
  <si>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</si>
  <si>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</si>
  <si>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</si>
  <si>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</si>
  <si>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</si>
  <si>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</si>
  <si>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</si>
  <si>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</si>
  <si>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</si>
  <si>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</si>
  <si>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</si>
  <si>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</si>
  <si>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</si>
  <si>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</si>
  <si>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</si>
  <si>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</si>
  <si>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</si>
  <si>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</si>
  <si>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</si>
  <si>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</si>
  <si>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</si>
  <si>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</si>
  <si>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</si>
  <si>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</si>
  <si>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</si>
  <si>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</si>
  <si>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</si>
  <si>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</si>
  <si>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</si>
  <si>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</si>
  <si>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</si>
  <si>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</si>
  <si>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</si>
  <si>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</si>
  <si>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</si>
  <si>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</si>
  <si>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</si>
  <si>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</si>
  <si>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</si>
  <si>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</si>
  <si>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</si>
  <si>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</si>
  <si>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</si>
  <si>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</si>
  <si>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</si>
  <si>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</si>
  <si>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</si>
  <si>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</si>
  <si>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</si>
  <si>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</si>
  <si>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</si>
  <si>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</si>
  <si>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</si>
  <si>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</si>
  <si>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</si>
  <si>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</si>
  <si>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</si>
  <si>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</si>
  <si>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</si>
  <si>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</si>
  <si>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</si>
  <si>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</si>
  <si>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</si>
  <si>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</si>
  <si>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</si>
  <si>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</si>
  <si>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</si>
  <si>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</si>
  <si>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</si>
  <si>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</si>
  <si>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</si>
  <si>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</si>
  <si>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</si>
  <si>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</si>
  <si>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</si>
  <si>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</si>
  <si>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</si>
  <si>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</si>
  <si>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</si>
  <si>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</si>
  <si>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</si>
  <si>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</si>
  <si>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</si>
  <si>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</si>
  <si>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</si>
  <si>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</si>
  <si>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</si>
  <si>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</si>
  <si>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</si>
  <si>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</si>
  <si>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</si>
  <si>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</si>
  <si>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</si>
  <si>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</si>
  <si>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</si>
  <si>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</si>
  <si>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</si>
  <si>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</si>
  <si>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</si>
  <si>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</si>
  <si>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</si>
  <si>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</si>
  <si>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</si>
  <si>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</si>
  <si>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</si>
  <si>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</si>
  <si>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</si>
  <si>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</si>
  <si>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</si>
  <si>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</si>
  <si>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</si>
  <si>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</si>
  <si>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</si>
  <si>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</si>
  <si>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</si>
  <si>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</si>
  <si>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</si>
  <si>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</si>
  <si>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</si>
  <si>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</si>
  <si>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</si>
  <si>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</si>
  <si>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</si>
  <si>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</si>
  <si>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</si>
  <si>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</si>
  <si>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</si>
  <si>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</si>
  <si>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</si>
  <si>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</si>
  <si>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</si>
  <si>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</si>
  <si>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</si>
  <si>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</si>
  <si>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</si>
  <si>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</si>
  <si>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</si>
  <si>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</si>
  <si>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</si>
  <si>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</si>
  <si>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</si>
  <si>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</si>
  <si>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</si>
  <si>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</si>
  <si>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</si>
  <si>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</si>
  <si>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</si>
  <si>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</si>
  <si>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</si>
  <si>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</si>
  <si>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</si>
  <si>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</si>
  <si>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</si>
  <si>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</si>
  <si>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</si>
  <si>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</si>
  <si>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</si>
  <si>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</si>
  <si>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</si>
  <si>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</si>
  <si>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</si>
  <si>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</si>
  <si>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</si>
  <si>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</si>
  <si>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</si>
  <si>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</si>
  <si>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</si>
  <si>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</si>
  <si>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</si>
  <si>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</si>
  <si>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</si>
  <si>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</si>
  <si>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</si>
  <si>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</si>
  <si>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</si>
  <si>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</si>
  <si>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</si>
  <si>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</si>
  <si>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</si>
  <si>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</si>
  <si>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</si>
  <si>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</si>
  <si>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</si>
  <si>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</si>
  <si>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</si>
  <si>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</si>
  <si>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</si>
  <si>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</si>
  <si>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</si>
  <si>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</si>
  <si>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</si>
  <si>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</si>
  <si>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</si>
  <si>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</si>
  <si>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</si>
  <si>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</si>
  <si>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</si>
  <si>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</si>
  <si>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</si>
  <si>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</si>
  <si>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</si>
  <si>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</si>
  <si>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</si>
  <si>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</si>
  <si>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</si>
  <si>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</si>
  <si>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</si>
  <si>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</si>
  <si>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</si>
  <si>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</si>
  <si>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</si>
  <si>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</si>
  <si>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</si>
  <si>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</si>
  <si>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</si>
  <si>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</si>
  <si>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</si>
  <si>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</si>
  <si>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</si>
  <si>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</si>
  <si>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</si>
  <si>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</si>
  <si>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</si>
  <si>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</si>
  <si>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</si>
  <si>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</si>
  <si>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</si>
  <si>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</si>
  <si>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</si>
  <si>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</si>
  <si>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</si>
  <si>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</si>
  <si>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</si>
  <si>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</si>
  <si>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</si>
  <si>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</si>
  <si>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</si>
  <si>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</si>
  <si>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</si>
  <si>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</si>
  <si>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</si>
  <si>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</si>
  <si>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</si>
  <si>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</si>
  <si>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</si>
  <si>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</si>
  <si>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</si>
  <si>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</si>
  <si>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</si>
  <si>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</si>
  <si>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</si>
  <si>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</si>
  <si>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</si>
  <si>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</si>
  <si>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</si>
  <si>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</si>
  <si>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</si>
  <si>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</si>
  <si>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</si>
  <si>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</si>
  <si>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</si>
  <si>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</si>
  <si>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</si>
  <si>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</si>
  <si>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</si>
  <si>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</si>
  <si>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</si>
  <si>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</si>
  <si>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</si>
  <si>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</si>
  <si>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</si>
  <si>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</si>
  <si>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</si>
  <si>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</si>
  <si>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</si>
  <si>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</si>
  <si>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</si>
  <si>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</si>
  <si>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</si>
  <si>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</si>
  <si>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</si>
  <si>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</si>
  <si>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</si>
  <si>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</si>
  <si>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</si>
  <si>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</si>
  <si>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</si>
  <si>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</si>
  <si>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</si>
  <si>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</si>
  <si>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</si>
  <si>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</si>
  <si>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</si>
  <si>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</si>
  <si>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</si>
  <si>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</si>
  <si>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</si>
  <si>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</si>
  <si>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</si>
  <si>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</si>
  <si>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</si>
  <si>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</si>
  <si>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</si>
  <si>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</si>
  <si>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</si>
  <si>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</si>
  <si>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</si>
  <si>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</si>
  <si>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</si>
  <si>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</si>
  <si>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</si>
  <si>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</si>
  <si>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</si>
  <si>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</si>
  <si>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</si>
  <si>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</si>
  <si>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</si>
  <si>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</si>
  <si>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</si>
  <si>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</si>
  <si>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</si>
  <si>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</si>
  <si>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</si>
  <si>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</si>
  <si>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</si>
  <si>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</si>
  <si>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</si>
  <si>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</si>
  <si>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</si>
  <si>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</si>
  <si>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</si>
  <si>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</si>
  <si>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</si>
  <si>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</si>
  <si>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</si>
  <si>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</si>
  <si>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</si>
  <si>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</si>
  <si>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</si>
  <si>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</si>
  <si>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</si>
  <si>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</si>
  <si>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</si>
  <si>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</si>
  <si>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</si>
  <si>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</si>
  <si>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</si>
  <si>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</si>
  <si>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</si>
  <si>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</si>
  <si>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</si>
  <si>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</si>
  <si>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</si>
  <si>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</si>
  <si>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</si>
  <si>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</si>
  <si>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</si>
  <si>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</si>
  <si>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</si>
  <si>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</si>
  <si>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</si>
  <si>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</si>
  <si>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</si>
  <si>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</si>
  <si>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</si>
  <si>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</si>
  <si>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</si>
  <si>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</si>
  <si>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</si>
  <si>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</si>
  <si>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</si>
  <si>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</si>
  <si>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</si>
  <si>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</si>
  <si>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</si>
  <si>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</si>
  <si>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</si>
  <si>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</si>
  <si>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</si>
  <si>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</si>
  <si>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</si>
  <si>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</si>
  <si>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</si>
  <si>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</si>
  <si>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</si>
  <si>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</si>
  <si>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</si>
  <si>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</si>
  <si>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</si>
  <si>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</si>
  <si>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</si>
  <si>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</si>
  <si>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</si>
  <si>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</si>
  <si>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</si>
  <si>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</si>
  <si>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</si>
  <si>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</si>
  <si>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</si>
  <si>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</si>
  <si>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</si>
  <si>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</si>
  <si>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</si>
  <si>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</si>
  <si>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</si>
  <si>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</si>
  <si>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</si>
  <si>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</si>
  <si>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</si>
  <si>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</si>
  <si>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</si>
  <si>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</si>
  <si>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</si>
  <si>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</si>
  <si>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</si>
  <si>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</si>
  <si>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</si>
  <si>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</si>
  <si>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</si>
  <si>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</si>
  <si>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</si>
  <si>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</si>
  <si>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</si>
  <si>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</si>
  <si>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</si>
  <si>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</si>
  <si>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</si>
  <si>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</si>
  <si>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</si>
  <si>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</si>
  <si>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</si>
  <si>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</si>
  <si>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</si>
  <si>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</si>
  <si>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</si>
  <si>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</si>
  <si>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</si>
  <si>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</si>
  <si>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</si>
  <si>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</si>
  <si>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</si>
  <si>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</si>
  <si>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</si>
  <si>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</si>
  <si>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</si>
  <si>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</si>
  <si>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</si>
  <si>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</si>
  <si>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</si>
  <si>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</si>
  <si>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</si>
  <si>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</si>
  <si>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</si>
  <si>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</si>
  <si>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</si>
  <si>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</si>
  <si>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</si>
  <si>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</si>
  <si>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</si>
  <si>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</si>
  <si>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</si>
  <si>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</si>
  <si>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</si>
  <si>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</si>
  <si>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</si>
  <si>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</si>
  <si>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</si>
  <si>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</si>
  <si>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</si>
  <si>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</si>
  <si>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</si>
  <si>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</si>
  <si>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</si>
  <si>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</si>
  <si>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</si>
  <si>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</si>
  <si>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</si>
  <si>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</si>
  <si>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</si>
  <si>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</si>
  <si>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</si>
  <si>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</si>
  <si>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</si>
  <si>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</si>
  <si>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</si>
  <si>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</si>
  <si>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</si>
  <si>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</si>
  <si>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</si>
  <si>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</si>
  <si>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</si>
  <si>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</si>
  <si>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</si>
  <si>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</si>
  <si>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</si>
  <si>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</si>
  <si>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</si>
  <si>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</si>
  <si>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</si>
  <si>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</si>
  <si>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</si>
  <si>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</si>
  <si>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</si>
  <si>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</si>
  <si>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</si>
  <si>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</si>
  <si>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</si>
  <si>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</si>
  <si>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</si>
  <si>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</si>
  <si>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</si>
  <si>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</si>
  <si>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</si>
  <si>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</si>
  <si>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</si>
  <si>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</si>
  <si>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</si>
  <si>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</si>
  <si>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</si>
  <si>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</si>
  <si>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</si>
  <si>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</si>
  <si>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</si>
  <si>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</si>
  <si>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</si>
  <si>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</si>
  <si>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</si>
  <si>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</si>
  <si>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</si>
  <si>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</si>
  <si>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</si>
  <si>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</si>
  <si>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</si>
  <si>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</si>
  <si>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</si>
  <si>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</si>
  <si>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</si>
  <si>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</si>
  <si>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</si>
  <si>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</si>
  <si>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</si>
  <si>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</si>
  <si>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</si>
  <si>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</si>
  <si>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</si>
  <si>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</si>
  <si>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</si>
  <si>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</si>
  <si>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</si>
  <si>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</si>
  <si>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</si>
  <si>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</si>
  <si>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</si>
  <si>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</si>
  <si>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</si>
  <si>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</si>
  <si>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</si>
  <si>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</si>
  <si>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</si>
  <si>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</si>
  <si>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</si>
  <si>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</si>
  <si>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</si>
  <si>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</si>
  <si>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</si>
  <si>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</si>
  <si>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</si>
  <si>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</si>
  <si>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</si>
  <si>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</si>
  <si>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</si>
  <si>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</si>
  <si>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</si>
  <si>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</si>
  <si>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</si>
  <si>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</si>
  <si>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</si>
  <si>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</si>
  <si>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</si>
  <si>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</si>
  <si>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</si>
  <si>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</si>
  <si>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</si>
  <si>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</si>
  <si>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</si>
  <si>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</si>
  <si>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</si>
  <si>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</si>
  <si>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</si>
  <si>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</si>
  <si>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</si>
  <si>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</si>
  <si>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</si>
  <si>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</si>
  <si>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</si>
  <si>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</si>
  <si>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</si>
  <si>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</si>
  <si>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</si>
  <si>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</si>
  <si>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</si>
  <si>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</si>
  <si>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</si>
  <si>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</si>
  <si>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</si>
  <si>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</si>
  <si>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</si>
  <si>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</si>
  <si>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</si>
  <si>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</si>
  <si>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</si>
  <si>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</si>
  <si>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</si>
  <si>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</si>
  <si>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</si>
  <si>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</si>
  <si>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</si>
  <si>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</si>
  <si>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</si>
  <si>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</si>
  <si>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</si>
  <si>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</si>
  <si>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</si>
  <si>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</si>
  <si>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</si>
  <si>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</si>
  <si>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</si>
  <si>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</si>
  <si>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</si>
  <si>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</si>
  <si>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</si>
  <si>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</si>
  <si>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</si>
  <si>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</si>
  <si>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</si>
  <si>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</si>
  <si>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</si>
  <si>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</si>
  <si>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</si>
  <si>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</si>
  <si>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</si>
  <si>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</si>
  <si>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</si>
  <si>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</si>
  <si>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</si>
  <si>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</si>
  <si>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</si>
  <si>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</si>
  <si>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</si>
  <si>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</si>
  <si>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</si>
  <si>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</si>
  <si>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</si>
  <si>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</si>
  <si>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</si>
  <si>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</si>
  <si>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</si>
  <si>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</si>
  <si>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</si>
  <si>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</si>
  <si>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</si>
  <si>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</si>
  <si>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</si>
  <si>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</si>
  <si>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</si>
  <si>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</si>
  <si>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</si>
  <si>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</si>
  <si>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</si>
  <si>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</si>
  <si>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</si>
  <si>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</si>
  <si>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</si>
  <si>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</si>
  <si>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</si>
  <si>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</si>
  <si>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</si>
  <si>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</si>
  <si>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</si>
  <si>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</si>
  <si>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</si>
  <si>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</si>
  <si>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</si>
  <si>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</si>
  <si>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</si>
  <si>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</si>
  <si>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</si>
  <si>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</si>
  <si>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</si>
  <si>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</si>
  <si>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</si>
  <si>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</si>
  <si>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</si>
  <si>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</si>
  <si>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</si>
  <si>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</si>
  <si>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</si>
  <si>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</si>
  <si>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</si>
  <si>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</si>
  <si>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</si>
  <si>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</si>
  <si>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</si>
  <si>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</si>
  <si>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</si>
  <si>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</si>
  <si>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</si>
  <si>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</si>
  <si>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</si>
  <si>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</si>
  <si>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</si>
  <si>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</si>
  <si>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</si>
  <si>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</si>
  <si>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</si>
  <si>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</si>
  <si>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</si>
  <si>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</si>
  <si>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</si>
  <si>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</si>
  <si>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</si>
  <si>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</si>
  <si>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</si>
  <si>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</si>
  <si>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</si>
  <si>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</si>
  <si>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</si>
  <si>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</si>
  <si>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</si>
  <si>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</si>
  <si>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</si>
  <si>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</si>
  <si>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</si>
  <si>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</si>
  <si>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</si>
  <si>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</si>
  <si>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</si>
  <si>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</si>
  <si>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</si>
  <si>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</si>
  <si>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</si>
  <si>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</si>
  <si>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</si>
  <si>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</si>
  <si>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</si>
  <si>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</si>
  <si>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</si>
  <si>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</si>
  <si>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</si>
  <si>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</si>
  <si>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</si>
  <si>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</si>
  <si>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</si>
  <si>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</si>
  <si>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</si>
  <si>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</si>
  <si>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</si>
  <si>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</si>
  <si>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</si>
  <si>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</si>
  <si>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</si>
  <si>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</si>
  <si>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</si>
  <si>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</si>
  <si>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</si>
  <si>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</si>
  <si>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</si>
  <si>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</si>
  <si>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</si>
  <si>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</si>
  <si>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</si>
  <si>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</si>
  <si>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</si>
  <si>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</si>
  <si>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</si>
  <si>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</si>
  <si>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</si>
  <si>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</si>
  <si>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</si>
  <si>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</si>
  <si>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</si>
  <si>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</si>
  <si>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</si>
  <si>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</si>
  <si>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</si>
  <si>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</si>
  <si>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</si>
  <si>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</si>
  <si>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</si>
  <si>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</si>
  <si>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</si>
  <si>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</si>
  <si>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</si>
  <si>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</si>
  <si>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</si>
  <si>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</si>
  <si>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</si>
  <si>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</si>
  <si>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</si>
  <si>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</si>
  <si>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</si>
  <si>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</si>
  <si>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</si>
  <si>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</si>
  <si>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</si>
  <si>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</si>
  <si>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</si>
  <si>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</si>
  <si>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</si>
  <si>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</si>
  <si>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</si>
  <si>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</si>
  <si>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</si>
  <si>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</si>
  <si>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</si>
  <si>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</si>
  <si>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</si>
  <si>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</si>
  <si>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</si>
  <si>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</si>
  <si>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</si>
  <si>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</si>
  <si>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</si>
  <si>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</si>
  <si>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</si>
  <si>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</si>
  <si>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</si>
  <si>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</si>
  <si>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</si>
  <si>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</si>
  <si>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</si>
  <si>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</si>
  <si>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</si>
  <si>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</si>
  <si>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</si>
  <si>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</si>
  <si>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</si>
  <si>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</si>
  <si>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</si>
  <si>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</si>
  <si>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</si>
  <si>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</si>
  <si>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</si>
  <si>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</si>
  <si>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</si>
  <si>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</si>
  <si>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</si>
  <si>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</si>
  <si>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</si>
  <si>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</si>
  <si>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</si>
  <si>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</si>
  <si>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</si>
  <si>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</si>
  <si>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</si>
  <si>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</si>
  <si>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</si>
  <si>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</si>
  <si>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</si>
  <si>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</si>
  <si>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</si>
  <si>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</si>
  <si>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</si>
  <si>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</si>
  <si>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</si>
  <si>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</si>
  <si>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</si>
  <si>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</si>
  <si>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</si>
  <si>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</si>
  <si>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</si>
  <si>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</si>
  <si>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</si>
  <si>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</si>
  <si>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</si>
  <si>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</si>
  <si>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</si>
  <si>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</si>
  <si>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</si>
  <si>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</si>
  <si>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</si>
  <si>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</si>
  <si>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</si>
  <si>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</si>
  <si>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</si>
  <si>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</si>
  <si>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</si>
  <si>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</si>
  <si>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</si>
  <si>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</si>
  <si>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</si>
  <si>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</si>
  <si>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</si>
  <si>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</si>
  <si>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</si>
  <si>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</si>
  <si>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</si>
  <si>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</si>
  <si>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</si>
  <si>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</si>
  <si>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</si>
  <si>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</si>
  <si>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</si>
  <si>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</si>
  <si>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</si>
  <si>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</si>
  <si>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</si>
  <si>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</si>
  <si>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</si>
  <si>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</si>
  <si>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</si>
  <si>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</si>
  <si>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</si>
  <si>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</si>
  <si>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</si>
  <si>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</si>
  <si>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</si>
  <si>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</si>
  <si>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</si>
  <si>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</si>
  <si>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</si>
  <si>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</si>
  <si>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</si>
  <si>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</si>
  <si>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</si>
  <si>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</si>
  <si>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</si>
  <si>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</si>
  <si>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</si>
  <si>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</si>
  <si>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</si>
  <si>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</si>
  <si>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</si>
  <si>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</si>
  <si>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</si>
  <si>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</si>
  <si>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</si>
  <si>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</si>
  <si>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</si>
  <si>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</si>
  <si>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</si>
  <si>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</si>
  <si>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</si>
  <si>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</si>
  <si>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</si>
  <si>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</si>
  <si>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</si>
  <si>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</si>
  <si>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</si>
  <si>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</si>
  <si>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</si>
  <si>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</si>
  <si>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</si>
  <si>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</si>
  <si>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</si>
  <si>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</si>
  <si>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</si>
  <si>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</si>
  <si>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</si>
  <si>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</si>
  <si>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</si>
  <si>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</si>
  <si>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</si>
  <si>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</si>
  <si>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</si>
  <si>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</si>
  <si>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</si>
  <si>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</si>
  <si>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</si>
  <si>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</si>
  <si>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</si>
  <si>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</si>
  <si>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</si>
  <si>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</si>
  <si>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</si>
  <si>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</si>
  <si>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</si>
  <si>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</si>
  <si>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</si>
  <si>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</si>
  <si>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</si>
  <si>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</si>
  <si>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</si>
  <si>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</si>
  <si>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</si>
  <si>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</si>
  <si>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</si>
  <si>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</si>
  <si>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</si>
  <si>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</si>
  <si>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</si>
  <si>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</si>
  <si>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</si>
  <si>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</si>
  <si>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</si>
  <si>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</si>
  <si>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</si>
  <si>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</si>
  <si>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</si>
  <si>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</si>
  <si>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</si>
  <si>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</si>
  <si>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</si>
  <si>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</si>
  <si>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</si>
  <si>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</si>
  <si>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</si>
  <si>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</si>
  <si>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</si>
  <si>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</si>
  <si>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</si>
  <si>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</si>
  <si>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</si>
  <si>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</si>
  <si>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</si>
  <si>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</si>
  <si>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</si>
  <si>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</si>
  <si>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</si>
  <si>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</si>
  <si>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</si>
  <si>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</si>
  <si>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</si>
  <si>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</si>
  <si>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</si>
  <si>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</si>
  <si>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</si>
  <si>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</si>
  <si>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</si>
  <si>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</si>
  <si>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</si>
  <si>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</si>
  <si>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</si>
  <si>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</si>
  <si>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</si>
  <si>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</si>
  <si>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</si>
  <si>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</si>
  <si>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</si>
  <si>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</si>
  <si>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</si>
  <si>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</si>
  <si>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</si>
  <si>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</si>
  <si>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</si>
  <si>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</si>
  <si>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</si>
  <si>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</si>
  <si>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</si>
  <si>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</si>
  <si>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</si>
  <si>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</si>
  <si>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</si>
  <si>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</si>
  <si>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</si>
  <si>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</si>
  <si>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</si>
  <si>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</si>
  <si>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</si>
  <si>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</si>
  <si>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</si>
  <si>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</si>
  <si>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</si>
  <si>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</si>
  <si>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</si>
  <si>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</si>
  <si>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</si>
  <si>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</si>
  <si>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</si>
  <si>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</si>
  <si>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</si>
  <si>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</si>
  <si>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</si>
  <si>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</si>
  <si>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</si>
  <si>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</si>
  <si>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</si>
  <si>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</si>
  <si>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</si>
  <si>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</si>
  <si>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</si>
  <si>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</si>
  <si>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</si>
  <si>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</si>
  <si>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</si>
  <si>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</si>
  <si>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</si>
  <si>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</si>
  <si>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</si>
  <si>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</si>
  <si>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</si>
  <si>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</si>
  <si>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</si>
  <si>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</si>
  <si>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</si>
  <si>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</si>
  <si>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</si>
  <si>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</si>
  <si>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</si>
  <si>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</si>
  <si>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</si>
  <si>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</si>
  <si>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</si>
  <si>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</si>
  <si>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</si>
  <si>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</si>
  <si>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</si>
  <si>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</si>
  <si>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</si>
  <si>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</si>
  <si>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</si>
  <si>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</si>
  <si>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</si>
  <si>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</si>
  <si>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</si>
  <si>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</si>
  <si>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</si>
  <si>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</si>
  <si>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</si>
  <si>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</si>
  <si>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</si>
  <si>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</si>
  <si>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</si>
  <si>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</si>
  <si>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</si>
  <si>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</si>
  <si>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</si>
  <si>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</si>
  <si>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</si>
  <si>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</si>
  <si>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</si>
  <si>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</si>
  <si>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</si>
  <si>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</si>
  <si>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</si>
  <si>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</si>
  <si>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</si>
  <si>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</si>
  <si>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</si>
  <si>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</si>
  <si>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</si>
  <si>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</si>
  <si>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</si>
  <si>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</si>
  <si>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</si>
  <si>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</si>
  <si>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</si>
  <si>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</si>
  <si>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</si>
  <si>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</si>
  <si>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</si>
  <si>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</si>
  <si>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</si>
  <si>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</si>
  <si>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</si>
  <si>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</si>
  <si>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</si>
  <si>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</si>
  <si>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</si>
  <si>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</si>
  <si>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</si>
  <si>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</si>
  <si>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</si>
  <si>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</si>
  <si>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</si>
  <si>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</si>
  <si>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</si>
  <si>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</si>
  <si>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</si>
  <si>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</si>
  <si>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</si>
  <si>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</si>
  <si>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</si>
  <si>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</si>
  <si>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</si>
  <si>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</si>
  <si>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</si>
  <si>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</si>
  <si>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</si>
  <si>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</si>
  <si>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</si>
  <si>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</si>
  <si>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</si>
  <si>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</si>
  <si>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</si>
  <si>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</si>
  <si>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</si>
  <si>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</si>
  <si>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</si>
  <si>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</si>
  <si>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</si>
  <si>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</si>
  <si>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</si>
  <si>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</si>
  <si>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</si>
  <si>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</si>
  <si>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</si>
  <si>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</si>
  <si>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</si>
  <si>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</si>
  <si>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</si>
  <si>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</si>
  <si>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</si>
  <si>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</si>
  <si>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</si>
  <si>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</si>
  <si>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</si>
  <si>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</si>
  <si>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</si>
  <si>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</si>
  <si>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</si>
  <si>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</si>
  <si>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</si>
  <si>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</si>
  <si>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</si>
  <si>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</si>
  <si>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</si>
  <si>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</si>
  <si>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</si>
  <si>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</si>
  <si>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</si>
  <si>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</si>
  <si>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</si>
  <si>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</si>
  <si>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</si>
  <si>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</si>
  <si>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</si>
  <si>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</si>
  <si>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</si>
  <si>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</si>
  <si>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</si>
  <si>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</si>
  <si>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</si>
  <si>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</si>
  <si>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</si>
  <si>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</si>
  <si>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</si>
  <si>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</si>
  <si>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</si>
  <si>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</si>
  <si>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</si>
  <si>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</si>
  <si>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</si>
  <si>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</si>
  <si>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</si>
  <si>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</si>
  <si>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</si>
  <si>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</si>
  <si>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</si>
  <si>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</si>
  <si>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</si>
  <si>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</si>
  <si>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</si>
  <si>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</si>
  <si>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</si>
  <si>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</si>
  <si>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</si>
  <si>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</si>
  <si>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</si>
  <si>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</si>
  <si>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</si>
  <si>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</si>
  <si>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</si>
  <si>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</si>
  <si>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</si>
  <si>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</si>
  <si>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</si>
  <si>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</si>
  <si>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</si>
  <si>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</si>
  <si>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</si>
  <si>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</si>
  <si>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</si>
  <si>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</si>
  <si>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</si>
  <si>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</si>
  <si>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</si>
  <si>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</si>
  <si>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</si>
  <si>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</si>
  <si>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</si>
  <si>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</si>
  <si>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</si>
  <si>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</si>
  <si>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</si>
  <si>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</si>
  <si>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</si>
  <si>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</si>
  <si>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</si>
  <si>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</si>
  <si>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</si>
  <si>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</si>
  <si>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</si>
  <si>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</si>
  <si>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</si>
  <si>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</si>
  <si>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</si>
  <si>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</si>
  <si>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</si>
  <si>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</si>
  <si>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</si>
  <si>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</si>
  <si>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</si>
  <si>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</si>
  <si>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</si>
  <si>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</si>
  <si>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</si>
  <si>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</si>
  <si>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</si>
  <si>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</si>
  <si>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</si>
  <si>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</si>
  <si>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</si>
  <si>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</si>
  <si>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</si>
  <si>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</si>
  <si>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</si>
  <si>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</si>
  <si>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</si>
  <si>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</si>
  <si>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</si>
  <si>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</si>
  <si>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</si>
  <si>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</si>
  <si>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</si>
  <si>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</si>
  <si>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</si>
  <si>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</si>
  <si>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</si>
  <si>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</si>
  <si>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</si>
  <si>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</si>
  <si>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</si>
  <si>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</si>
  <si>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</si>
  <si>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</si>
  <si>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</si>
  <si>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</si>
  <si>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</si>
  <si>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</si>
  <si>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</si>
  <si>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</si>
  <si>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</si>
  <si>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</si>
  <si>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</si>
  <si>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</si>
  <si>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</si>
  <si>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</si>
  <si>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</si>
  <si>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</si>
  <si>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</si>
  <si>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</si>
  <si>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</si>
  <si>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</si>
  <si>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</si>
  <si>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</si>
  <si>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</si>
  <si>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</si>
  <si>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</si>
  <si>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</si>
  <si>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</si>
  <si>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</si>
  <si>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</si>
  <si>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</si>
  <si>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</si>
  <si>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</si>
  <si>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</si>
  <si>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</si>
  <si>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</si>
  <si>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</si>
  <si>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</si>
  <si>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</si>
  <si>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</si>
  <si>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</si>
  <si>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</si>
  <si>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</si>
  <si>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</si>
  <si>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</si>
  <si>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</si>
  <si>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</si>
  <si>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</si>
  <si>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</si>
  <si>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</si>
  <si>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</si>
  <si>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</si>
  <si>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</si>
  <si>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</si>
  <si>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</si>
  <si>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</si>
  <si>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</si>
  <si>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</si>
  <si>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</si>
  <si>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</si>
  <si>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</si>
  <si>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</si>
  <si>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</si>
  <si>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</si>
  <si>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</si>
  <si>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</si>
  <si>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</si>
  <si>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</si>
  <si>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</si>
  <si>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</si>
  <si>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</si>
  <si>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</si>
  <si>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</si>
  <si>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</si>
  <si>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</si>
  <si>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</si>
  <si>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</si>
  <si>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</si>
  <si>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</si>
  <si>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</si>
  <si>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</si>
  <si>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</si>
  <si>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</si>
  <si>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</si>
  <si>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</si>
  <si>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</si>
  <si>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</si>
  <si>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</si>
  <si>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</si>
  <si>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</si>
  <si>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</si>
  <si>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</si>
  <si>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</si>
  <si>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</si>
  <si>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</si>
  <si>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</si>
  <si>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</si>
  <si>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</si>
  <si>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</si>
  <si>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</si>
  <si>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</si>
  <si>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</si>
  <si>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</si>
  <si>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</si>
  <si>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</si>
  <si>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</si>
  <si>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</si>
  <si>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</si>
  <si>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</si>
  <si>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</si>
  <si>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</si>
  <si>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</si>
  <si>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</si>
  <si>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</si>
  <si>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</si>
  <si>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</si>
  <si>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</si>
  <si>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</si>
  <si>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</si>
  <si>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</si>
  <si>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</si>
  <si>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</si>
  <si>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</si>
  <si>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</si>
  <si>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</si>
  <si>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</si>
  <si>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</si>
  <si>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</si>
  <si>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</si>
  <si>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</si>
  <si>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</si>
  <si>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</si>
  <si>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</si>
  <si>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</si>
  <si>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</si>
  <si>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</si>
  <si>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</si>
  <si>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</si>
  <si>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</si>
  <si>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</si>
  <si>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</si>
  <si>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</si>
  <si>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</si>
  <si>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</si>
  <si>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</si>
  <si>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</si>
  <si>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</si>
  <si>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</si>
  <si>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</si>
  <si>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</si>
  <si>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</si>
  <si>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</si>
  <si>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</si>
  <si>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</si>
  <si>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</si>
  <si>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</si>
  <si>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</si>
  <si>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</si>
  <si>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</si>
  <si>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</si>
  <si>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</si>
  <si>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</si>
  <si>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</si>
  <si>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</si>
  <si>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</si>
  <si>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</si>
  <si>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</si>
  <si>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</si>
  <si>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</si>
  <si>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</si>
  <si>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</si>
  <si>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</si>
  <si>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</si>
  <si>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</si>
  <si>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</si>
  <si>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</si>
  <si>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</si>
  <si>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</si>
  <si>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</si>
  <si>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</si>
  <si>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</si>
  <si>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</si>
  <si>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</si>
  <si>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</si>
  <si>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</si>
  <si>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</si>
  <si>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</si>
  <si>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</si>
  <si>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</si>
  <si>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</si>
  <si>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</si>
  <si>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</si>
  <si>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</si>
  <si>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</si>
  <si>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</si>
  <si>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</si>
  <si>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</si>
  <si>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</si>
  <si>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</si>
  <si>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</si>
  <si>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</si>
  <si>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</si>
  <si>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</si>
  <si>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</si>
  <si>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</si>
  <si>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</si>
  <si>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</si>
  <si>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</si>
  <si>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</si>
  <si>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</si>
  <si>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</si>
  <si>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</si>
  <si>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</si>
  <si>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</si>
  <si>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</si>
  <si>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</si>
  <si>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</si>
  <si>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</si>
  <si>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</si>
  <si>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</si>
  <si>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</si>
  <si>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</si>
  <si>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</si>
  <si>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</si>
  <si>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</si>
  <si>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</si>
  <si>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</si>
  <si>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</si>
  <si>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</si>
  <si>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</si>
  <si>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</si>
  <si>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</si>
  <si>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</si>
  <si>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</si>
  <si>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</si>
  <si>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</si>
  <si>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</si>
  <si>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</si>
  <si>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</si>
  <si>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</si>
  <si>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</si>
  <si>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</si>
  <si>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</si>
  <si>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</si>
  <si>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</si>
  <si>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</si>
  <si>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</si>
  <si>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</si>
  <si>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</si>
  <si>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</si>
  <si>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</si>
  <si>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</si>
  <si>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</si>
  <si>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</si>
  <si>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</si>
  <si>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</si>
  <si>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</si>
  <si>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</si>
  <si>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</si>
  <si>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</si>
  <si>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</si>
  <si>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</si>
  <si>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</si>
  <si>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</si>
  <si>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</si>
  <si>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</si>
  <si>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</si>
  <si>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</si>
  <si>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</si>
  <si>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</si>
  <si>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</si>
  <si>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</si>
  <si>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</si>
  <si>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</si>
  <si>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</si>
  <si>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</si>
  <si>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</si>
  <si>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</si>
  <si>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</si>
  <si>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</si>
  <si>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</si>
  <si>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</si>
  <si>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</si>
  <si>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</si>
  <si>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</si>
  <si>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</si>
  <si>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</si>
  <si>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</si>
  <si>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</si>
  <si>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</si>
  <si>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</si>
  <si>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</si>
  <si>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</si>
  <si>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</si>
  <si>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</si>
  <si>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</si>
  <si>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</si>
  <si>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</si>
  <si>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</si>
  <si>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</si>
  <si>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</si>
  <si>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</si>
  <si>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</si>
  <si>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</si>
  <si>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</si>
  <si>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</si>
  <si>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</si>
  <si>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</si>
  <si>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</si>
  <si>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</si>
  <si>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</si>
  <si>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</si>
  <si>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</si>
  <si>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</si>
  <si>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</si>
  <si>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</si>
  <si>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</si>
  <si>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</si>
  <si>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</si>
  <si>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</si>
  <si>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</si>
  <si>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</si>
  <si>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</si>
  <si>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</si>
  <si>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</si>
  <si>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</si>
  <si>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</si>
  <si>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</si>
  <si>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</si>
  <si>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</si>
  <si>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</si>
  <si>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</si>
  <si>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</si>
  <si>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</si>
  <si>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</si>
  <si>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</si>
  <si>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</si>
  <si>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</si>
  <si>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</si>
  <si>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</si>
  <si>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</si>
  <si>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</si>
  <si>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</si>
  <si>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</si>
  <si>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</si>
  <si>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</si>
  <si>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</si>
  <si>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</si>
  <si>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</si>
  <si>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</si>
  <si>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</si>
  <si>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</si>
  <si>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</si>
  <si>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</si>
  <si>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</si>
  <si>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</si>
  <si>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</si>
  <si>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</si>
  <si>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</si>
  <si>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</si>
  <si>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</si>
  <si>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</si>
  <si>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</si>
  <si>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</si>
  <si>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</si>
  <si>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</si>
  <si>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</si>
  <si>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</si>
  <si>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</si>
  <si>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</si>
  <si>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</si>
  <si>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</si>
  <si>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</si>
  <si>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</si>
  <si>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</si>
  <si>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</si>
  <si>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</si>
  <si>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</si>
  <si>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</si>
  <si>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</si>
  <si>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</si>
  <si>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</si>
  <si>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</si>
  <si>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</si>
  <si>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</si>
  <si>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</si>
  <si>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</si>
  <si>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</si>
  <si>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</si>
  <si>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</si>
  <si>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</si>
  <si>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</si>
  <si>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</si>
  <si>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</si>
  <si>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</si>
  <si>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</si>
  <si>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</si>
  <si>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</si>
  <si>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</si>
  <si>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</si>
  <si>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</si>
  <si>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</si>
  <si>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</si>
  <si>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</si>
  <si>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</si>
  <si>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</si>
  <si>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</si>
  <si>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</si>
  <si>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</si>
  <si>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</si>
  <si>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</si>
  <si>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</si>
  <si>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</si>
  <si>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</si>
  <si>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</si>
  <si>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</si>
  <si>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</si>
  <si>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</si>
  <si>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</si>
  <si>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</si>
  <si>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</si>
  <si>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</si>
  <si>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</si>
  <si>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</si>
  <si>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</si>
  <si>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</si>
  <si>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</si>
  <si>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</si>
  <si>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</si>
  <si>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</si>
  <si>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</si>
  <si>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</si>
  <si>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</si>
  <si>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</si>
  <si>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</si>
  <si>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</si>
  <si>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</si>
  <si>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</si>
  <si>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</si>
  <si>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</si>
  <si>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</si>
  <si>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</si>
  <si>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</si>
  <si>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</si>
  <si>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</si>
  <si>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</si>
  <si>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</si>
  <si>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</si>
  <si>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</si>
  <si>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</si>
  <si>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</si>
  <si>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</si>
  <si>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</si>
  <si>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</si>
  <si>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</si>
  <si>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</si>
  <si>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</si>
  <si>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</si>
  <si>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</si>
  <si>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</si>
  <si>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</si>
  <si>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</si>
  <si>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</si>
  <si>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</si>
  <si>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</si>
  <si>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</si>
  <si>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</si>
  <si>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</si>
  <si>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</si>
  <si>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</si>
  <si>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</si>
  <si>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</si>
  <si>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</si>
  <si>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</si>
  <si>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</si>
  <si>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</si>
  <si>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</si>
  <si>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</si>
  <si>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</si>
  <si>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</si>
  <si>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</si>
  <si>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</si>
  <si>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</si>
  <si>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</si>
  <si>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</si>
  <si>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</si>
  <si>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</si>
  <si>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</si>
  <si>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</si>
  <si>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</si>
  <si>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</si>
  <si>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</si>
  <si>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</si>
  <si>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</si>
  <si>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</si>
  <si>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</si>
  <si>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</si>
  <si>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</si>
  <si>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</si>
  <si>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</si>
  <si>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</si>
  <si>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</si>
  <si>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</si>
  <si>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</si>
  <si>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</si>
  <si>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</si>
  <si>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</si>
  <si>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</si>
  <si>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</si>
  <si>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</si>
  <si>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</si>
  <si>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</si>
  <si>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</si>
  <si>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</si>
  <si>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</si>
  <si>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</si>
  <si>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</si>
  <si>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</si>
  <si>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</si>
  <si>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</si>
  <si>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</si>
  <si>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</si>
  <si>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</si>
  <si>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</si>
  <si>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</si>
  <si>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</si>
  <si>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</si>
  <si>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</si>
  <si>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</si>
  <si>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</si>
  <si>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</si>
  <si>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</si>
  <si>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</si>
  <si>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</si>
  <si>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</si>
  <si>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</si>
  <si>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</si>
  <si>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</si>
  <si>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</si>
  <si>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</si>
  <si>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</si>
  <si>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</si>
  <si>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</si>
  <si>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</si>
  <si>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</si>
  <si>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</si>
  <si>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</si>
  <si>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</si>
  <si>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</si>
  <si>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</si>
  <si>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</si>
  <si>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</si>
  <si>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</si>
  <si>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</si>
  <si>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</si>
  <si>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</si>
  <si>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</si>
  <si>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</si>
  <si>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</si>
  <si>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</si>
  <si>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</si>
  <si>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</si>
  <si>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</si>
  <si>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</si>
  <si>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</si>
  <si>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</si>
  <si>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</si>
  <si>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</si>
  <si>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</si>
  <si>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</si>
  <si>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</si>
  <si>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</si>
  <si>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</si>
  <si>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</si>
  <si>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</si>
  <si>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</si>
  <si>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</si>
  <si>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</si>
  <si>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</si>
  <si>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</si>
  <si>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</si>
  <si>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</si>
  <si>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</si>
  <si>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</si>
  <si>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</si>
  <si>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</si>
  <si>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</si>
  <si>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</si>
  <si>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</si>
  <si>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</si>
  <si>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</si>
  <si>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</si>
  <si>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</si>
  <si>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</si>
  <si>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</si>
  <si>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</si>
  <si>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</si>
  <si>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</si>
  <si>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</si>
  <si>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</si>
  <si>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</si>
  <si>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</si>
  <si>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</si>
  <si>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</si>
  <si>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</si>
  <si>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</si>
  <si>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</si>
  <si>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</si>
  <si>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</si>
  <si>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</si>
  <si>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</si>
  <si>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</si>
  <si>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</si>
  <si>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</si>
  <si>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</si>
  <si>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</si>
  <si>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</si>
  <si>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</si>
  <si>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</si>
  <si>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</si>
  <si>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</si>
  <si>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</si>
  <si>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</si>
  <si>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</si>
  <si>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</si>
  <si>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</si>
  <si>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</si>
  <si>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</si>
  <si>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</si>
  <si>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</si>
  <si>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</si>
  <si>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</si>
  <si>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</si>
  <si>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</si>
  <si>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</si>
  <si>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</si>
  <si>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</si>
  <si>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</si>
  <si>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</si>
  <si>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</si>
  <si>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</si>
  <si>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</si>
  <si>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</si>
  <si>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</si>
  <si>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</si>
  <si>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</si>
  <si>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</si>
  <si>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</si>
  <si>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</si>
  <si>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</si>
  <si>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</si>
  <si>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</si>
  <si>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</si>
  <si>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</si>
  <si>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</si>
  <si>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</si>
  <si>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</si>
  <si>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</si>
  <si>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</si>
  <si>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</si>
  <si>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</si>
  <si>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</si>
  <si>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</si>
  <si>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</si>
  <si>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</si>
  <si>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</si>
  <si>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</si>
  <si>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</si>
  <si>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</si>
  <si>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</si>
  <si>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</si>
  <si>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</si>
  <si>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</si>
  <si>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</si>
  <si>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</si>
  <si>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</si>
  <si>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</si>
  <si>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</si>
  <si>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</si>
  <si>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</si>
  <si>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</si>
  <si>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</si>
  <si>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</si>
  <si>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</si>
  <si>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</si>
  <si>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</si>
  <si>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</si>
  <si>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</si>
  <si>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</si>
  <si>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</si>
  <si>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</si>
  <si>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</si>
  <si>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</si>
  <si>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</si>
  <si>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</si>
  <si>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</si>
  <si>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</si>
  <si>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</si>
  <si>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</si>
  <si>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</si>
  <si>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</si>
  <si>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</si>
  <si>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</si>
  <si>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</si>
  <si>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</si>
  <si>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</si>
  <si>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</si>
  <si>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</si>
  <si>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</si>
  <si>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</si>
  <si>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</si>
  <si>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</si>
  <si>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</si>
  <si>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</si>
  <si>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</si>
  <si>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</si>
  <si>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</si>
  <si>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</si>
  <si>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</si>
  <si>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</si>
  <si>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</si>
  <si>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</si>
  <si>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</si>
  <si>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</si>
  <si>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</si>
  <si>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</si>
  <si>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</si>
  <si>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</si>
  <si>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</si>
  <si>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</si>
  <si>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</si>
  <si>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</si>
  <si>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</si>
  <si>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</si>
  <si>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</si>
  <si>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</si>
  <si>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</si>
  <si>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</si>
  <si>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</si>
  <si>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</si>
  <si>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</si>
  <si>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</si>
  <si>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</si>
  <si>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</si>
  <si>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</si>
  <si>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</si>
  <si>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</si>
  <si>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</si>
  <si>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</si>
  <si>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</si>
  <si>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</si>
  <si>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</si>
  <si>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</si>
  <si>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</si>
  <si>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</si>
  <si>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</si>
  <si>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</si>
  <si>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</si>
  <si>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</si>
  <si>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</si>
  <si>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</si>
  <si>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</si>
  <si>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</si>
  <si>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</si>
  <si>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</si>
  <si>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</si>
  <si>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</si>
  <si>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</si>
  <si>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</si>
  <si>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</si>
  <si>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</si>
  <si>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</si>
  <si>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</si>
  <si>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</si>
  <si>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</si>
  <si>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</si>
  <si>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</si>
  <si>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</si>
  <si>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</si>
  <si>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</si>
  <si>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</si>
  <si>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</si>
  <si>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</si>
  <si>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</si>
  <si>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</si>
  <si>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</si>
  <si>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</si>
  <si>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</si>
  <si>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</si>
  <si>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</si>
  <si>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</si>
  <si>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</si>
  <si>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</si>
  <si>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</si>
  <si>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</si>
  <si>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</si>
  <si>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</si>
  <si>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</si>
  <si>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</si>
  <si>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</si>
  <si>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</si>
  <si>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</si>
  <si>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</si>
  <si>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</si>
  <si>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</si>
  <si>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</si>
  <si>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</si>
  <si>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</si>
  <si>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</si>
  <si>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</si>
  <si>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</si>
  <si>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</si>
  <si>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</si>
  <si>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</si>
  <si>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</si>
  <si>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</si>
  <si>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</si>
  <si>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</si>
  <si>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</si>
  <si>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</si>
  <si>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</si>
  <si>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</si>
  <si>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</si>
  <si>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</si>
  <si>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</si>
  <si>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</si>
  <si>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</si>
  <si>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</si>
  <si>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</si>
  <si>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</si>
  <si>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</si>
  <si>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</si>
  <si>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</si>
  <si>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</si>
  <si>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</si>
  <si>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</si>
  <si>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</si>
  <si>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</si>
  <si>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</si>
  <si>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</si>
  <si>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</si>
  <si>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</si>
  <si>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</si>
  <si>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</si>
  <si>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</si>
  <si>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</si>
  <si>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</si>
  <si>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</si>
  <si>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</si>
  <si>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</si>
  <si>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</si>
  <si>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</si>
  <si>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</si>
  <si>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</si>
  <si>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</si>
  <si>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</si>
  <si>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</si>
  <si>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</si>
  <si>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</si>
  <si>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</si>
  <si>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</si>
  <si>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</si>
  <si>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</si>
  <si>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</si>
  <si>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</si>
  <si>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</si>
  <si>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</si>
  <si>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</si>
  <si>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</si>
  <si>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</si>
  <si>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</si>
  <si>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</si>
  <si>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</si>
  <si>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</si>
  <si>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</si>
  <si>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</si>
  <si>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</si>
  <si>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</si>
  <si>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</si>
  <si>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</si>
  <si>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</si>
  <si>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</si>
  <si>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</si>
  <si>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</si>
  <si>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</si>
  <si>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</si>
  <si>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</si>
  <si>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</si>
  <si>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</si>
  <si>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</si>
  <si>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</si>
  <si>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</si>
  <si>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</si>
  <si>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</si>
  <si>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</si>
  <si>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</si>
  <si>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</si>
  <si>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</si>
  <si>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</si>
  <si>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</si>
  <si>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</si>
  <si>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</si>
  <si>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</si>
  <si>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</si>
  <si>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</si>
  <si>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</si>
  <si>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</si>
  <si>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</si>
  <si>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</si>
  <si>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</si>
  <si>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</si>
  <si>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</si>
  <si>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</si>
  <si>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</si>
  <si>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</si>
  <si>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</si>
  <si>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</si>
  <si>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</si>
  <si>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</si>
  <si>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</si>
  <si>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</si>
  <si>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</si>
  <si>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</si>
  <si>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</si>
  <si>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</si>
  <si>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</si>
  <si>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</si>
  <si>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</si>
  <si>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</si>
  <si>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</si>
  <si>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</si>
  <si>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</si>
  <si>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</si>
  <si>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</si>
  <si>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</si>
  <si>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</si>
  <si>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</si>
  <si>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</si>
  <si>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</si>
  <si>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</si>
  <si>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</si>
  <si>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</si>
  <si>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</si>
  <si>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</si>
  <si>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</si>
  <si>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</si>
  <si>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</si>
  <si>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</si>
  <si>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</si>
  <si>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</si>
  <si>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</si>
  <si>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</si>
  <si>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</si>
  <si>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</si>
  <si>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</si>
  <si>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</si>
  <si>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</si>
  <si>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</si>
  <si>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</si>
  <si>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</si>
  <si>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</si>
  <si>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</si>
  <si>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</si>
  <si>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</si>
  <si>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</si>
  <si>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</si>
  <si>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</si>
  <si>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</si>
  <si>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</si>
  <si>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</si>
  <si>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</si>
  <si>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</si>
  <si>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</si>
  <si>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</si>
  <si>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</si>
  <si>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</si>
  <si>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</si>
  <si>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</si>
  <si>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</si>
  <si>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</si>
  <si>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</si>
  <si>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</si>
  <si>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</si>
  <si>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</si>
  <si>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</si>
  <si>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</si>
  <si>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</si>
  <si>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</si>
  <si>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</si>
  <si>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</si>
  <si>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</si>
  <si>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</si>
  <si>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</si>
  <si>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</si>
  <si>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</si>
  <si>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</si>
  <si>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</si>
  <si>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</si>
  <si>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</si>
  <si>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</si>
  <si>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</si>
  <si>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</si>
  <si>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</si>
  <si>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</si>
  <si>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</si>
  <si>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</si>
  <si>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</si>
  <si>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</si>
  <si>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</si>
  <si>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</si>
  <si>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</si>
  <si>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</si>
  <si>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</si>
  <si>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</si>
  <si>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</si>
  <si>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</si>
  <si>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</si>
  <si>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</si>
  <si>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</si>
  <si>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</si>
  <si>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</si>
  <si>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</si>
  <si>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</si>
  <si>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</si>
  <si>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</si>
  <si>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</si>
  <si>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</si>
  <si>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</si>
  <si>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</si>
  <si>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</si>
  <si>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</si>
  <si>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</si>
  <si>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</si>
  <si>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</si>
  <si>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</si>
  <si>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</si>
  <si>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</si>
  <si>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</si>
  <si>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</si>
  <si>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</si>
  <si>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</si>
  <si>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</si>
  <si>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</si>
  <si>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</si>
  <si>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</si>
  <si>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</si>
  <si>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</si>
  <si>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</si>
  <si>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</si>
  <si>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</si>
  <si>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</si>
  <si>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</si>
  <si>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</si>
  <si>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</si>
  <si>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</si>
  <si>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</si>
  <si>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</si>
  <si>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</si>
  <si>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</si>
  <si>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</si>
  <si>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</si>
  <si>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</si>
  <si>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</si>
  <si>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</si>
  <si>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</si>
  <si>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</si>
  <si>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</si>
  <si>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</si>
  <si>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</si>
  <si>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</si>
  <si>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</si>
  <si>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</si>
  <si>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</si>
  <si>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</si>
  <si>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</si>
  <si>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</si>
  <si>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</si>
  <si>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</si>
  <si>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</si>
  <si>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</si>
  <si>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</si>
  <si>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</si>
  <si>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</si>
  <si>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</si>
  <si>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</si>
  <si>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</si>
  <si>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</si>
  <si>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</si>
  <si>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</si>
  <si>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</si>
  <si>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</si>
  <si>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</si>
  <si>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</si>
  <si>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</si>
  <si>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</si>
  <si>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</si>
  <si>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</si>
  <si>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</si>
  <si>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</si>
  <si>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</si>
  <si>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</si>
  <si>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</si>
  <si>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</si>
  <si>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</si>
  <si>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</si>
  <si>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</si>
  <si>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</si>
  <si>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</si>
  <si>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</si>
  <si>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</si>
  <si>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</si>
  <si>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</si>
  <si>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</si>
  <si>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</si>
  <si>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</si>
  <si>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</si>
  <si>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</si>
  <si>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</si>
  <si>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</si>
  <si>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</si>
  <si>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</si>
  <si>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</si>
  <si>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</si>
  <si>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</si>
  <si>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</si>
  <si>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</si>
  <si>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</si>
  <si>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</si>
  <si>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</si>
  <si>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</si>
  <si>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</si>
  <si>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</si>
  <si>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</si>
  <si>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</si>
  <si>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</si>
  <si>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</si>
  <si>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</si>
  <si>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</si>
  <si>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</si>
  <si>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</si>
  <si>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</si>
  <si>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</si>
  <si>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</si>
  <si>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</si>
  <si>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</si>
  <si>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</si>
  <si>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</si>
  <si>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</si>
  <si>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</si>
  <si>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</si>
  <si>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</si>
  <si>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</si>
  <si>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</si>
  <si>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</si>
  <si>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</si>
  <si>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</si>
  <si>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</si>
  <si>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</si>
  <si>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</si>
  <si>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</si>
  <si>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</si>
  <si>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</si>
  <si>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</si>
  <si>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</si>
  <si>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</si>
  <si>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</si>
  <si>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</si>
  <si>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</si>
  <si>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</si>
  <si>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</si>
  <si>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</si>
  <si>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</si>
  <si>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</si>
  <si>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</si>
  <si>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</si>
  <si>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</si>
  <si>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</si>
  <si>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</si>
  <si>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</si>
  <si>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</si>
  <si>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</si>
  <si>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</si>
  <si>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</si>
  <si>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</si>
  <si>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</si>
  <si>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</si>
  <si>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</si>
  <si>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</si>
  <si>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</si>
  <si>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</si>
  <si>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</si>
  <si>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</si>
  <si>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</si>
  <si>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</si>
  <si>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</si>
  <si>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</si>
  <si>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</si>
  <si>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</si>
  <si>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</si>
  <si>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</si>
  <si>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</si>
  <si>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</si>
  <si>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</si>
  <si>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</si>
  <si>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</si>
  <si>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</si>
  <si>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</si>
  <si>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</si>
  <si>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</si>
  <si>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</si>
  <si>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</si>
  <si>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</si>
  <si>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</si>
  <si>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</si>
  <si>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</si>
  <si>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</si>
  <si>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</si>
  <si>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</si>
  <si>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</si>
  <si>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</si>
  <si>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</si>
  <si>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</si>
  <si>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</si>
  <si>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</si>
  <si>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</si>
  <si>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</si>
  <si>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</si>
  <si>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</si>
  <si>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</si>
  <si>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</si>
  <si>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</si>
  <si>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</si>
  <si>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</si>
  <si>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</si>
  <si>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</si>
  <si>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</si>
  <si>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</si>
  <si>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</si>
  <si>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</si>
  <si>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</si>
  <si>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</si>
  <si>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</si>
  <si>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</si>
  <si>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</si>
  <si>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</si>
  <si>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</si>
  <si>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</si>
  <si>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</si>
  <si>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</si>
  <si>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</si>
  <si>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</si>
  <si>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</si>
  <si>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</si>
  <si>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</si>
  <si>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</si>
  <si>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</si>
  <si>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</si>
  <si>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</si>
  <si>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</si>
  <si>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</si>
  <si>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</si>
  <si>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</si>
  <si>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</si>
  <si>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</si>
  <si>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</si>
  <si>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</si>
  <si>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</si>
  <si>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</si>
  <si>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</si>
  <si>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</si>
  <si>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</si>
  <si>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</si>
  <si>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</si>
  <si>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</si>
  <si>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</si>
  <si>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</si>
  <si>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</si>
  <si>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</si>
  <si>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</si>
  <si>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</si>
  <si>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</si>
  <si>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</si>
  <si>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</si>
  <si>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</si>
  <si>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</si>
  <si>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</si>
  <si>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</si>
  <si>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</si>
  <si>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</si>
  <si>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</si>
  <si>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</si>
  <si>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</si>
  <si>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</si>
  <si>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</si>
  <si>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</si>
  <si>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</si>
  <si>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</si>
  <si>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</si>
  <si>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</si>
  <si>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</si>
  <si>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</si>
  <si>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</si>
  <si>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</si>
  <si>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</si>
  <si>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</si>
  <si>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</si>
  <si>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</si>
  <si>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</si>
  <si>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</si>
  <si>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</si>
  <si>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</si>
  <si>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</si>
  <si>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</si>
  <si>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</si>
  <si>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</si>
  <si>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</si>
  <si>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</si>
  <si>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</si>
  <si>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</si>
  <si>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</si>
  <si>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</si>
  <si>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</si>
  <si>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</si>
  <si>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</si>
  <si>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</si>
  <si>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</si>
  <si>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</si>
  <si>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</si>
  <si>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</si>
  <si>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</si>
  <si>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</si>
  <si>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</si>
  <si>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</si>
  <si>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</si>
  <si>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</si>
  <si>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</si>
  <si>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</si>
  <si>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</si>
  <si>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</si>
  <si>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</si>
  <si>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</si>
  <si>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</si>
  <si>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</si>
  <si>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</si>
  <si>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</si>
  <si>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</si>
  <si>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</si>
  <si>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</si>
  <si>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</si>
  <si>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</si>
  <si>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</si>
  <si>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</si>
  <si>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</si>
  <si>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</si>
  <si>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</si>
  <si>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</si>
  <si>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</si>
  <si>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</si>
  <si>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</si>
  <si>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</si>
  <si>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</si>
  <si>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</si>
  <si>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</si>
  <si>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</si>
  <si>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</si>
  <si>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</si>
  <si>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</si>
  <si>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</si>
  <si>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</si>
  <si>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</si>
  <si>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</si>
  <si>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</si>
  <si>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</si>
  <si>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</si>
  <si>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</si>
  <si>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</si>
  <si>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</si>
  <si>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</si>
  <si>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</si>
  <si>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</si>
  <si>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</si>
  <si>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</si>
  <si>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</si>
  <si>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</si>
  <si>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</si>
  <si>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</si>
  <si>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</si>
  <si>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</si>
  <si>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</si>
  <si>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</si>
  <si>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</si>
  <si>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</si>
  <si>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</si>
  <si>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</si>
  <si>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</si>
  <si>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</si>
  <si>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</si>
  <si>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</si>
  <si>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</si>
  <si>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</si>
  <si>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</si>
  <si>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</si>
  <si>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</si>
  <si>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</si>
  <si>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</si>
  <si>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</si>
  <si>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</si>
  <si>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</si>
  <si>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</si>
  <si>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</si>
  <si>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</si>
  <si>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</si>
  <si>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</si>
  <si>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</si>
  <si>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</si>
  <si>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</si>
  <si>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</si>
  <si>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</si>
  <si>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</si>
  <si>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</si>
  <si>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</si>
  <si>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</si>
  <si>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</si>
  <si>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</si>
  <si>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</si>
  <si>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</si>
  <si>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</si>
  <si>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</si>
  <si>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</si>
  <si>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</si>
  <si>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</si>
  <si>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</si>
  <si>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</si>
  <si>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</si>
  <si>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</si>
  <si>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</si>
  <si>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</si>
  <si>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</si>
  <si>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</si>
  <si>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</si>
  <si>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</si>
  <si>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</si>
  <si>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</si>
  <si>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</si>
  <si>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</si>
  <si>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</si>
  <si>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</si>
  <si>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</si>
  <si>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</si>
  <si>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</si>
  <si>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</si>
  <si>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</si>
  <si>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</si>
  <si>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</si>
  <si>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</si>
  <si>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</si>
  <si>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</si>
  <si>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</si>
  <si>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</si>
  <si>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</si>
  <si>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</si>
  <si>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</si>
  <si>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</si>
  <si>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</si>
  <si>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</si>
  <si>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</si>
  <si>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</si>
  <si>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</si>
  <si>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</si>
  <si>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</si>
  <si>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</si>
  <si>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</si>
  <si>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</si>
  <si>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</si>
  <si>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</si>
  <si>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</si>
  <si>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</si>
  <si>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</si>
  <si>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</si>
  <si>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</si>
  <si>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</si>
  <si>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</si>
  <si>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</si>
  <si>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</si>
  <si>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</si>
  <si>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</si>
  <si>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</si>
  <si>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</si>
  <si>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</si>
  <si>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</si>
  <si>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</si>
  <si>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</si>
  <si>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</si>
  <si>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</si>
  <si>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</si>
  <si>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</si>
  <si>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</si>
  <si>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</si>
  <si>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</si>
  <si>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</si>
  <si>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</si>
  <si>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</si>
  <si>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</si>
  <si>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</si>
  <si>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</si>
  <si>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</si>
  <si>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</si>
  <si>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</si>
  <si>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</si>
  <si>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</si>
  <si>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</si>
  <si>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</si>
  <si>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</si>
  <si>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</si>
  <si>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</si>
  <si>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</si>
  <si>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</si>
  <si>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</si>
  <si>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</si>
  <si>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</si>
  <si>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</si>
  <si>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</si>
  <si>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</si>
  <si>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</si>
  <si>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</si>
  <si>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</si>
  <si>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</si>
  <si>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</si>
  <si>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</si>
  <si>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</si>
  <si>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</si>
  <si>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</si>
  <si>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</si>
  <si>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</si>
  <si>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</si>
  <si>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</si>
  <si>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</si>
  <si>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</si>
  <si>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</si>
  <si>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</si>
  <si>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</si>
  <si>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</si>
  <si>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</si>
  <si>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</si>
  <si>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</si>
  <si>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</si>
  <si>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</si>
  <si>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</si>
  <si>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</si>
  <si>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</si>
  <si>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</si>
  <si>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</si>
  <si>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</si>
  <si>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</si>
  <si>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</si>
  <si>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</si>
  <si>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</si>
  <si>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</si>
  <si>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</si>
  <si>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</si>
  <si>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</si>
  <si>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</si>
  <si>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</si>
  <si>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</si>
  <si>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</si>
  <si>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</si>
  <si>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</si>
  <si>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</si>
  <si>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</si>
  <si>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</si>
  <si>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</si>
  <si>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</si>
  <si>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</si>
  <si>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</si>
  <si>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</si>
  <si>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</si>
  <si>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</si>
  <si>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</si>
  <si>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</si>
  <si>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</si>
  <si>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</si>
  <si>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</si>
  <si>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</si>
  <si>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</si>
  <si>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</si>
  <si>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</si>
  <si>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</si>
  <si>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</si>
  <si>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</si>
  <si>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</si>
  <si>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</si>
  <si>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</si>
  <si>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</si>
  <si>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</si>
  <si>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</si>
  <si>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</si>
  <si>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</si>
  <si>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</si>
  <si>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</si>
  <si>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</si>
  <si>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</si>
  <si>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</si>
  <si>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</si>
  <si>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</si>
  <si>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</si>
  <si>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</si>
  <si>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</si>
  <si>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</si>
  <si>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</si>
  <si>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</si>
  <si>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</si>
  <si>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</si>
  <si>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</si>
  <si>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</si>
  <si>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</si>
  <si>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</si>
  <si>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</si>
  <si>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</si>
  <si>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</si>
  <si>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</si>
  <si>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</si>
  <si>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</si>
  <si>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</si>
  <si>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</si>
  <si>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</si>
  <si>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</si>
  <si>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</si>
  <si>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</si>
  <si>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</si>
  <si>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</si>
  <si>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</si>
  <si>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</si>
  <si>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</si>
  <si>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</si>
  <si>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</si>
  <si>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</si>
  <si>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</si>
  <si>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</si>
  <si>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</si>
  <si>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</si>
  <si>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</si>
  <si>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</si>
  <si>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</si>
  <si>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</si>
  <si>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</si>
  <si>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</si>
  <si>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</si>
  <si>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</si>
  <si>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</si>
  <si>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</si>
  <si>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</si>
  <si>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</si>
  <si>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</si>
  <si>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</si>
  <si>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</si>
  <si>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</si>
  <si>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</si>
  <si>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</si>
  <si>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</si>
  <si>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</si>
  <si>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</si>
  <si>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</si>
  <si>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</si>
  <si>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</si>
  <si>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</si>
  <si>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</si>
  <si>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</si>
  <si>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</si>
  <si>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</si>
  <si>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</si>
  <si>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</si>
  <si>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</si>
  <si>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</si>
  <si>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</si>
  <si>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</si>
  <si>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</si>
  <si>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</si>
  <si>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</si>
  <si>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</si>
  <si>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</si>
  <si>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</si>
  <si>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</si>
  <si>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</si>
  <si>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</si>
  <si>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</si>
  <si>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</si>
  <si>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</si>
  <si>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</si>
  <si>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</si>
  <si>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</si>
  <si>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</si>
  <si>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</si>
  <si>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</si>
  <si>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</si>
  <si>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</si>
  <si>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</si>
  <si>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</si>
  <si>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</si>
  <si>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</si>
  <si>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</si>
  <si>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</si>
  <si>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</si>
  <si>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</si>
  <si>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</si>
  <si>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</si>
  <si>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</si>
  <si>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</si>
  <si>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</si>
  <si>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</si>
  <si>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</si>
  <si>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</si>
  <si>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</si>
  <si>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</si>
  <si>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</si>
  <si>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</si>
  <si>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</si>
  <si>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</si>
  <si>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</si>
  <si>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</si>
  <si>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</si>
  <si>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</si>
  <si>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</si>
  <si>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</si>
  <si>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</si>
  <si>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</si>
  <si>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</si>
  <si>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</si>
  <si>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</si>
  <si>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</si>
  <si>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</si>
  <si>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</si>
  <si>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</si>
  <si>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</si>
  <si>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</si>
  <si>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</si>
  <si>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</si>
  <si>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</si>
  <si>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</si>
  <si>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</si>
  <si>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</si>
  <si>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</si>
  <si>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</si>
  <si>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</si>
  <si>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</si>
  <si>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</si>
  <si>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</si>
  <si>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</si>
  <si>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</si>
  <si>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</si>
  <si>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</si>
  <si>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</si>
  <si>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</si>
  <si>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</si>
  <si>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</si>
  <si>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</si>
  <si>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</si>
  <si>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</si>
  <si>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</si>
  <si>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</si>
  <si>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</si>
  <si>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</si>
  <si>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</si>
  <si>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</si>
  <si>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</si>
  <si>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</si>
  <si>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</si>
  <si>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</si>
  <si>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</si>
  <si>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</si>
  <si>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</si>
  <si>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</si>
  <si>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</si>
  <si>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</si>
  <si>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</si>
  <si>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</si>
  <si>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</si>
  <si>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</si>
  <si>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</si>
  <si>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</si>
  <si>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</si>
  <si>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</si>
  <si>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</si>
  <si>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</si>
  <si>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</si>
  <si>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</si>
  <si>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</si>
  <si>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</si>
  <si>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</si>
  <si>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</si>
  <si>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</si>
  <si>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</si>
  <si>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</si>
  <si>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</si>
  <si>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</si>
  <si>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</si>
  <si>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</si>
  <si>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</si>
  <si>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</si>
  <si>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</si>
  <si>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</si>
  <si>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</si>
  <si>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</si>
  <si>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</si>
  <si>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</si>
  <si>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</si>
  <si>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</si>
  <si>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</si>
  <si>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</si>
  <si>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</si>
  <si>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</si>
  <si>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</si>
  <si>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</si>
  <si>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</si>
  <si>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</si>
  <si>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</si>
  <si>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</si>
  <si>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</si>
  <si>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</si>
  <si>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</si>
  <si>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</si>
  <si>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</si>
  <si>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</si>
  <si>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</si>
  <si>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</si>
  <si>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</si>
  <si>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</si>
  <si>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</si>
  <si>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</si>
  <si>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</si>
  <si>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</si>
  <si>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</si>
  <si>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</si>
  <si>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</si>
  <si>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</si>
  <si>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</si>
  <si>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</si>
  <si>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</si>
  <si>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</si>
  <si>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</si>
  <si>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</si>
  <si>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</si>
  <si>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</si>
  <si>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</si>
  <si>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</si>
  <si>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</si>
  <si>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</si>
  <si>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</si>
  <si>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</si>
  <si>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</si>
  <si>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</si>
  <si>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</si>
  <si>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</si>
  <si>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</si>
  <si>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</si>
  <si>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</si>
  <si>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</si>
  <si>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</si>
  <si>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</si>
  <si>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</si>
  <si>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</si>
  <si>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</si>
  <si>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</si>
  <si>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</si>
  <si>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</si>
  <si>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</si>
  <si>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</si>
  <si>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</si>
  <si>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</si>
  <si>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</si>
  <si>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</si>
  <si>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</si>
  <si>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</si>
  <si>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</si>
  <si>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</si>
  <si>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</si>
  <si>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</si>
  <si>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</si>
  <si>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</si>
  <si>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</si>
  <si>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</si>
  <si>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</si>
  <si>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</si>
  <si>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</si>
  <si>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</si>
  <si>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</si>
  <si>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</si>
  <si>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</si>
  <si>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</si>
  <si>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</si>
  <si>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</si>
  <si>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</si>
  <si>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</si>
  <si>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</si>
  <si>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</si>
  <si>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</si>
  <si>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</si>
  <si>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</si>
  <si>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</si>
  <si>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</si>
  <si>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</si>
  <si>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</si>
  <si>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</si>
  <si>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</si>
  <si>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</si>
  <si>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</si>
  <si>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</si>
  <si>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</si>
  <si>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</si>
  <si>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</si>
  <si>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</si>
  <si>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</si>
  <si>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</si>
  <si>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</si>
  <si>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</si>
  <si>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</si>
  <si>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</si>
  <si>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</si>
  <si>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</si>
  <si>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</si>
  <si>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</si>
  <si>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</si>
  <si>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</si>
  <si>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</si>
  <si>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</si>
  <si>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</si>
  <si>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</si>
  <si>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</si>
  <si>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</si>
  <si>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</si>
  <si>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</si>
  <si>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</si>
  <si>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</si>
  <si>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</si>
  <si>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</si>
  <si>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</si>
  <si>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</si>
  <si>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</si>
  <si>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</si>
  <si>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</si>
  <si>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</si>
  <si>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</si>
  <si>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</si>
  <si>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</si>
  <si>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</si>
  <si>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</si>
  <si>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</si>
  <si>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</si>
  <si>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</si>
  <si>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</si>
  <si>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</si>
  <si>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</si>
  <si>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</si>
  <si>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</si>
  <si>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</si>
  <si>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</si>
  <si>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</si>
  <si>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</si>
  <si>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</si>
  <si>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</si>
  <si>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</si>
  <si>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</si>
  <si>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</si>
  <si>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</si>
  <si>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</si>
  <si>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</si>
  <si>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</si>
  <si>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</si>
  <si>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</si>
  <si>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</si>
  <si>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</si>
  <si>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</si>
  <si>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</si>
  <si>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</si>
  <si>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</si>
  <si>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</si>
  <si>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</si>
  <si>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</si>
  <si>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</si>
  <si>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</si>
  <si>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</si>
  <si>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</si>
  <si>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</si>
  <si>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</si>
  <si>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</si>
  <si>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</si>
  <si>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</si>
  <si>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</si>
  <si>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</si>
  <si>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</si>
  <si>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</si>
  <si>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</si>
  <si>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</si>
  <si>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</si>
  <si>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</si>
  <si>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</si>
  <si>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</si>
  <si>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</si>
  <si>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</si>
  <si>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</si>
  <si>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</si>
  <si>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</si>
  <si>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</si>
  <si>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</si>
  <si>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</si>
  <si>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</si>
  <si>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</si>
  <si>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</si>
  <si>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</si>
  <si>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</si>
  <si>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</si>
  <si>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</si>
  <si>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</si>
  <si>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</si>
  <si>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</si>
  <si>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</si>
  <si>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</si>
  <si>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</si>
  <si>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</si>
  <si>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</si>
  <si>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</si>
  <si>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</si>
  <si>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</si>
  <si>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</si>
  <si>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</si>
  <si>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</si>
  <si>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</si>
  <si>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</si>
  <si>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</si>
  <si>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</si>
  <si>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</si>
  <si>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</si>
  <si>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</si>
  <si>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</si>
  <si>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</si>
  <si>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</si>
  <si>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</si>
  <si>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</si>
  <si>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</si>
  <si>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</si>
  <si>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</si>
  <si>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</si>
  <si>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</si>
  <si>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</si>
  <si>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</si>
  <si>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</si>
  <si>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</si>
  <si>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</si>
  <si>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</si>
  <si>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</si>
  <si>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</si>
  <si>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</si>
  <si>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</si>
  <si>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</si>
  <si>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</si>
  <si>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</si>
  <si>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</si>
  <si>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</si>
  <si>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</si>
  <si>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</si>
  <si>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</si>
  <si>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</si>
  <si>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</si>
  <si>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</si>
  <si>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</si>
  <si>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</si>
  <si>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</si>
  <si>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</si>
  <si>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</si>
  <si>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</si>
  <si>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</si>
  <si>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</si>
  <si>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</si>
  <si>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</si>
  <si>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</si>
  <si>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</si>
  <si>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</si>
  <si>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</si>
  <si>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</si>
  <si>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</si>
  <si>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</si>
  <si>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</si>
  <si>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</si>
  <si>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</si>
  <si>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</si>
  <si>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</si>
  <si>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</si>
  <si>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</si>
  <si>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</si>
  <si>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</si>
  <si>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</si>
  <si>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</si>
  <si>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</si>
  <si>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</si>
  <si>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</si>
  <si>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</si>
  <si>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</si>
  <si>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</si>
  <si>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</si>
  <si>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</si>
  <si>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</si>
  <si>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</si>
  <si>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</si>
  <si>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</si>
  <si>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</si>
  <si>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</si>
  <si>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</si>
  <si>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</si>
  <si>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</si>
  <si>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</si>
  <si>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</si>
  <si>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</si>
  <si>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</si>
  <si>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</si>
  <si>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</si>
  <si>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</si>
  <si>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</si>
  <si>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</si>
  <si>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</si>
  <si>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</si>
  <si>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</si>
  <si>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</si>
  <si>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</si>
  <si>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</si>
  <si>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</si>
  <si>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</si>
  <si>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</si>
  <si>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</si>
  <si>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</si>
  <si>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</si>
  <si>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</si>
  <si>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</si>
  <si>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</si>
  <si>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</si>
  <si>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</si>
  <si>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</si>
  <si>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</si>
  <si>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</si>
  <si>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</si>
  <si>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</si>
  <si>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</si>
  <si>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</si>
  <si>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</si>
  <si>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</si>
  <si>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</si>
  <si>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</si>
  <si>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</si>
  <si>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</si>
  <si>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</si>
  <si>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</si>
  <si>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</si>
  <si>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</si>
  <si>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</si>
  <si>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</si>
  <si>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</si>
  <si>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</si>
  <si>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</si>
  <si>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</si>
  <si>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</si>
  <si>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</si>
  <si>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</si>
  <si>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</si>
  <si>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</si>
  <si>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</si>
  <si>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</si>
  <si>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</si>
  <si>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</si>
  <si>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</si>
  <si>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</si>
  <si>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</si>
  <si>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</si>
  <si>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</si>
  <si>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</si>
  <si>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</si>
  <si>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</si>
  <si>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</si>
  <si>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</si>
  <si>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</si>
  <si>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</si>
  <si>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</si>
  <si>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</si>
  <si>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</si>
  <si>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</si>
  <si>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</si>
  <si>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</si>
  <si>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</si>
  <si>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</si>
  <si>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</si>
  <si>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</si>
  <si>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</si>
  <si>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</si>
  <si>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</si>
  <si>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</si>
  <si>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</si>
  <si>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</si>
  <si>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</si>
  <si>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</si>
  <si>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</si>
  <si>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</si>
  <si>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</si>
  <si>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</si>
  <si>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</si>
  <si>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</si>
  <si>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</si>
  <si>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</si>
  <si>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</si>
  <si>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</si>
  <si>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</si>
  <si>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</si>
  <si>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</si>
  <si>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</si>
  <si>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</si>
  <si>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</si>
  <si>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</si>
  <si>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</si>
  <si>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</si>
  <si>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</si>
  <si>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</si>
  <si>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</si>
  <si>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</si>
  <si>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</si>
  <si>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</si>
  <si>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</si>
  <si>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</si>
  <si>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</si>
  <si>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</si>
  <si>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</si>
  <si>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</si>
  <si>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</si>
  <si>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</si>
  <si>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</si>
  <si>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</si>
  <si>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</si>
  <si>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</si>
  <si>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</si>
  <si>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</si>
  <si>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</si>
  <si>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</si>
  <si>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</si>
  <si>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</si>
  <si>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</si>
  <si>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</si>
  <si>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</si>
  <si>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</si>
  <si>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</si>
  <si>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</si>
  <si>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</si>
  <si>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</si>
  <si>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</si>
  <si>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</si>
  <si>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</si>
  <si>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</si>
  <si>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</si>
  <si>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</si>
  <si>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</si>
  <si>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</si>
  <si>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</si>
  <si>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</si>
  <si>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</si>
  <si>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</si>
  <si>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</si>
  <si>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</si>
  <si>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</si>
  <si>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</si>
  <si>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</si>
  <si>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</si>
  <si>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</si>
  <si>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</si>
  <si>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</si>
  <si>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</si>
  <si>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</si>
  <si>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</si>
  <si>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</si>
  <si>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</si>
  <si>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</si>
  <si>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</si>
  <si>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</si>
  <si>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</si>
  <si>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</si>
  <si>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</si>
  <si>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</si>
  <si>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</si>
  <si>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</si>
  <si>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</si>
  <si>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</si>
  <si>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</si>
  <si>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</si>
  <si>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</si>
  <si>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</si>
  <si>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</si>
  <si>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</si>
  <si>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</si>
  <si>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</si>
  <si>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</si>
  <si>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</si>
  <si>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</si>
  <si>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</si>
  <si>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</si>
  <si>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</si>
  <si>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</si>
  <si>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</si>
  <si>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</si>
  <si>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</si>
  <si>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</si>
  <si>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</si>
  <si>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</si>
  <si>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</si>
  <si>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</si>
  <si>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</si>
  <si>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</si>
  <si>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</si>
  <si>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</si>
  <si>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</si>
  <si>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</si>
  <si>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</si>
  <si>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</si>
  <si>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</si>
  <si>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</si>
  <si>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</si>
  <si>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</si>
  <si>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</si>
  <si>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</si>
  <si>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</si>
  <si>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</si>
  <si>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</si>
  <si>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</si>
  <si>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</si>
  <si>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</si>
  <si>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</si>
  <si>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</si>
  <si>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</si>
  <si>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</si>
  <si>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</si>
  <si>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</si>
  <si>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</si>
  <si>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</si>
  <si>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</si>
  <si>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</si>
  <si>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</si>
  <si>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</si>
  <si>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</si>
  <si>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</si>
  <si>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</si>
  <si>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</si>
  <si>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</si>
  <si>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</si>
  <si>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</si>
  <si>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</si>
  <si>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</si>
  <si>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</si>
  <si>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</si>
  <si>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</si>
  <si>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</si>
  <si>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</si>
  <si>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</si>
  <si>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</si>
  <si>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</si>
  <si>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</si>
  <si>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</si>
  <si>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</si>
  <si>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</si>
  <si>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</si>
  <si>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</si>
  <si>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</si>
  <si>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</si>
  <si>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</si>
  <si>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</si>
  <si>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</si>
  <si>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</si>
  <si>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</si>
  <si>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</si>
  <si>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</si>
  <si>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</si>
  <si>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</si>
  <si>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</si>
  <si>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</si>
  <si>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</si>
  <si>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</si>
  <si>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</si>
  <si>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</si>
  <si>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</si>
  <si>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</si>
  <si>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</si>
  <si>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</si>
  <si>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</si>
  <si>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</si>
  <si>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</si>
  <si>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</si>
  <si>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</si>
  <si>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</si>
  <si>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</si>
  <si>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</si>
  <si>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</si>
  <si>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</si>
  <si>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</si>
  <si>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</si>
  <si>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</si>
  <si>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</si>
  <si>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</si>
  <si>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</si>
  <si>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</si>
  <si>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</si>
  <si>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</si>
  <si>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</si>
  <si>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</si>
  <si>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</si>
  <si>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</si>
  <si>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</si>
  <si>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</si>
  <si>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</si>
  <si>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</si>
  <si>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</si>
  <si>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</si>
  <si>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</si>
  <si>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</si>
  <si>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</si>
  <si>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</si>
  <si>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</si>
  <si>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</si>
  <si>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</si>
  <si>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</si>
  <si>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</si>
  <si>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</si>
  <si>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</si>
  <si>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</si>
  <si>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</si>
  <si>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</si>
  <si>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</si>
  <si>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</si>
  <si>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</si>
  <si>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</si>
  <si>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</si>
  <si>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</si>
  <si>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</si>
  <si>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</si>
  <si>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</si>
  <si>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</si>
  <si>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</si>
  <si>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</si>
  <si>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</si>
  <si>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</si>
  <si>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</si>
  <si>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</si>
  <si>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</si>
  <si>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</si>
  <si>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</si>
  <si>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</si>
  <si>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</si>
  <si>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</si>
  <si>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</si>
  <si>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</si>
  <si>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</si>
  <si>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</si>
  <si>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</si>
  <si>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</si>
  <si>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</si>
  <si>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</si>
  <si>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</si>
  <si>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</si>
  <si>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</si>
  <si>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</si>
  <si>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</si>
  <si>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</si>
  <si>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</si>
  <si>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</si>
  <si>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</si>
  <si>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</si>
  <si>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</si>
  <si>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</si>
  <si>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</si>
  <si>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</si>
  <si>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</si>
  <si>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</si>
  <si>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</si>
  <si>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</si>
  <si>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</si>
  <si>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</si>
  <si>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</si>
  <si>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</si>
  <si>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</si>
  <si>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</si>
  <si>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</si>
  <si>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</si>
  <si>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</si>
  <si>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</si>
  <si>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</si>
  <si>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</si>
  <si>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</si>
  <si>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</si>
  <si>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</si>
  <si>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</si>
  <si>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</si>
  <si>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</si>
  <si>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</si>
  <si>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</si>
  <si>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</si>
  <si>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</si>
  <si>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</si>
  <si>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</si>
  <si>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</si>
  <si>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</si>
  <si>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</si>
  <si>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</si>
  <si>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</si>
  <si>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</si>
  <si>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</si>
  <si>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</si>
  <si>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</si>
  <si>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</si>
  <si>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</si>
  <si>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</si>
  <si>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</si>
  <si>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</si>
  <si>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</si>
  <si>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</si>
  <si>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</si>
  <si>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</si>
  <si>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</si>
  <si>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</si>
  <si>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</si>
  <si>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</si>
  <si>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</si>
  <si>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</si>
  <si>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</si>
  <si>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</si>
  <si>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</si>
  <si>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</si>
  <si>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</si>
  <si>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</si>
  <si>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</si>
  <si>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</si>
  <si>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</si>
  <si>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</si>
  <si>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</si>
  <si>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</si>
  <si>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</si>
  <si>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</si>
  <si>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</si>
  <si>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</si>
  <si>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</si>
  <si>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</si>
  <si>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</si>
  <si>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</si>
  <si>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</si>
  <si>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</si>
  <si>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</si>
  <si>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</si>
  <si>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</si>
  <si>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</si>
  <si>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</si>
  <si>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</si>
  <si>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</si>
  <si>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</si>
  <si>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</si>
  <si>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</si>
  <si>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</si>
  <si>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</si>
  <si>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</si>
  <si>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</si>
  <si>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</si>
  <si>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</si>
  <si>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</si>
  <si>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</si>
  <si>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</si>
  <si>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</si>
  <si>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</si>
  <si>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</si>
  <si>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</si>
  <si>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</si>
  <si>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</si>
  <si>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</si>
  <si>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</si>
  <si>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</si>
  <si>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</si>
  <si>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</si>
  <si>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</si>
  <si>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</si>
  <si>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</si>
  <si>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</si>
  <si>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</si>
  <si>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</si>
  <si>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</si>
  <si>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</si>
  <si>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</si>
  <si>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</si>
  <si>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</si>
  <si>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</si>
  <si>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</si>
  <si>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</si>
  <si>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</si>
  <si>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</si>
  <si>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</si>
  <si>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</si>
  <si>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</si>
  <si>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</si>
  <si>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</si>
  <si>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</si>
  <si>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</si>
  <si>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</si>
  <si>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</si>
  <si>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</si>
  <si>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</si>
  <si>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</si>
  <si>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</si>
  <si>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</si>
  <si>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</si>
  <si>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</si>
  <si>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</si>
  <si>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</si>
  <si>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</si>
  <si>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</si>
  <si>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</si>
  <si>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</si>
  <si>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</si>
  <si>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</si>
  <si>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</si>
  <si>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</si>
  <si>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</si>
  <si>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</si>
  <si>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</si>
  <si>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</si>
  <si>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</si>
  <si>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</si>
  <si>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</si>
  <si>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</si>
  <si>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</si>
  <si>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</si>
  <si>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</si>
  <si>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</si>
  <si>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</si>
  <si>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</si>
  <si>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</si>
  <si>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</si>
  <si>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</si>
  <si>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</si>
  <si>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</si>
  <si>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</si>
  <si>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</si>
  <si>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</si>
  <si>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</si>
  <si>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</si>
  <si>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</si>
  <si>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</si>
  <si>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</si>
  <si>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</si>
  <si>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</si>
  <si>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</si>
  <si>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</si>
  <si>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</si>
  <si>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</si>
  <si>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</si>
  <si>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</si>
  <si>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</si>
  <si>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</si>
  <si>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</si>
  <si>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</si>
  <si>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</si>
  <si>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</si>
  <si>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</si>
  <si>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</si>
  <si>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</si>
  <si>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</si>
  <si>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</si>
  <si>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</si>
  <si>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</si>
  <si>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</si>
  <si>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</si>
  <si>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</si>
  <si>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</si>
  <si>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</si>
  <si>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</si>
  <si>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</si>
  <si>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</si>
  <si>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</si>
  <si>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</si>
  <si>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</si>
  <si>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</si>
  <si>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</si>
  <si>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</si>
  <si>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</si>
  <si>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</si>
  <si>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</si>
  <si>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</si>
  <si>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</si>
  <si>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</si>
  <si>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</si>
  <si>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</si>
  <si>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</si>
  <si>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</si>
  <si>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</si>
  <si>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</si>
  <si>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</si>
  <si>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</si>
  <si>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</si>
  <si>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</si>
  <si>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</si>
  <si>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</si>
  <si>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</si>
  <si>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</si>
  <si>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</si>
  <si>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</si>
  <si>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</si>
  <si>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</si>
  <si>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</si>
  <si>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</si>
  <si>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</si>
  <si>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</si>
  <si>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</si>
  <si>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</si>
  <si>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</si>
  <si>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</si>
  <si>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</si>
  <si>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</si>
  <si>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</si>
  <si>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</si>
  <si>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</si>
  <si>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</si>
  <si>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</si>
  <si>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</si>
  <si>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</si>
  <si>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</si>
  <si>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</si>
  <si>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</si>
  <si>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</si>
  <si>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</si>
  <si>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</si>
  <si>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</si>
  <si>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</si>
  <si>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</si>
  <si>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</si>
  <si>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</si>
  <si>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</si>
  <si>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</si>
  <si>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</si>
  <si>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</si>
  <si>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</si>
  <si>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</si>
  <si>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</si>
  <si>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</si>
  <si>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</si>
  <si>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</si>
  <si>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</si>
  <si>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</si>
  <si>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</si>
  <si>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</si>
  <si>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</si>
  <si>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</si>
  <si>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</si>
  <si>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</si>
  <si>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</si>
  <si>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</si>
  <si>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</si>
  <si>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</si>
  <si>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</si>
  <si>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</si>
  <si>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</si>
  <si>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</si>
  <si>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</si>
  <si>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</si>
  <si>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</si>
  <si>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</si>
  <si>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</si>
  <si>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</si>
  <si>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</si>
  <si>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</si>
  <si>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</si>
  <si>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</si>
  <si>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</si>
  <si>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</si>
  <si>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</si>
  <si>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</si>
  <si>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</si>
  <si>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</si>
  <si>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</si>
  <si>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</si>
  <si>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</si>
  <si>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</si>
  <si>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</si>
  <si>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</si>
  <si>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</si>
  <si>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</si>
  <si>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</si>
  <si>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</si>
  <si>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</si>
  <si>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</si>
  <si>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</si>
  <si>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</si>
  <si>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</si>
  <si>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</si>
  <si>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</si>
  <si>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</si>
  <si>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</si>
  <si>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</si>
  <si>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</si>
  <si>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</si>
  <si>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</si>
  <si>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</si>
  <si>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</si>
  <si>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</si>
  <si>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</si>
  <si>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</si>
  <si>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</si>
  <si>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</si>
  <si>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</si>
  <si>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</si>
  <si>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</si>
  <si>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</si>
  <si>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</si>
  <si>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</si>
  <si>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</si>
  <si>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</si>
  <si>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</si>
  <si>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</si>
  <si>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</si>
  <si>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</si>
  <si>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</si>
  <si>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</si>
  <si>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</si>
  <si>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</si>
  <si>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</si>
  <si>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</si>
  <si>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</si>
  <si>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</si>
  <si>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</si>
  <si>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</si>
  <si>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</si>
  <si>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</si>
  <si>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</si>
  <si>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</si>
  <si>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</si>
  <si>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</si>
  <si>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</si>
  <si>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</si>
  <si>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</si>
  <si>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</si>
  <si>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</si>
  <si>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</si>
  <si>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</si>
  <si>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</si>
  <si>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</si>
  <si>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</si>
  <si>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</si>
  <si>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</si>
  <si>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</si>
  <si>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</si>
  <si>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</si>
  <si>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</si>
  <si>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</si>
  <si>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</si>
  <si>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</si>
  <si>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</si>
  <si>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</si>
  <si>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</si>
  <si>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</si>
  <si>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</si>
  <si>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</si>
  <si>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</si>
  <si>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</si>
  <si>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</si>
  <si>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</si>
  <si>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</si>
  <si>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</si>
  <si>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</si>
  <si>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</si>
  <si>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</si>
  <si>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</si>
  <si>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</si>
  <si>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</si>
  <si>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</si>
  <si>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</si>
  <si>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</si>
  <si>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</si>
  <si>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</si>
  <si>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</si>
  <si>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</si>
  <si>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</si>
  <si>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</si>
  <si>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</si>
  <si>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</si>
  <si>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</si>
  <si>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</si>
  <si>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</si>
  <si>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</si>
  <si>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</si>
  <si>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</si>
  <si>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</si>
  <si>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</si>
  <si>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</si>
  <si>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</si>
  <si>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</si>
  <si>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</si>
  <si>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</si>
  <si>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</si>
  <si>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</si>
  <si>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</si>
  <si>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</si>
  <si>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</si>
  <si>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</si>
  <si>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</si>
  <si>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</si>
  <si>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</si>
  <si>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</si>
  <si>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</si>
  <si>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</si>
  <si>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</si>
  <si>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</si>
  <si>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</si>
  <si>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</si>
  <si>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</si>
  <si>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</si>
  <si>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</si>
  <si>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</si>
  <si>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</si>
  <si>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</si>
  <si>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</si>
  <si>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</si>
  <si>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</si>
  <si>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</si>
  <si>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</si>
  <si>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</si>
  <si>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</si>
  <si>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</si>
  <si>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</si>
  <si>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</si>
  <si>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</si>
  <si>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</si>
  <si>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</si>
  <si>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</si>
  <si>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</si>
  <si>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</si>
  <si>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</si>
  <si>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</si>
  <si>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</si>
  <si>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</si>
  <si>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</si>
  <si>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</si>
  <si>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</si>
  <si>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</si>
  <si>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</si>
  <si>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</si>
  <si>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</si>
  <si>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</si>
  <si>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</si>
  <si>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</si>
  <si>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</si>
  <si>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</si>
  <si>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</si>
  <si>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</si>
  <si>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</si>
  <si>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</si>
  <si>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</si>
  <si>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</si>
  <si>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</si>
  <si>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</si>
  <si>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</si>
  <si>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</si>
  <si>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</si>
  <si>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</si>
  <si>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</si>
  <si>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</si>
  <si>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</si>
  <si>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</si>
  <si>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</si>
  <si>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</si>
  <si>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</si>
  <si>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</si>
  <si>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</si>
  <si>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</si>
  <si>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</si>
  <si>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</si>
  <si>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</si>
  <si>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</si>
  <si>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</si>
  <si>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</si>
  <si>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</si>
  <si>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</si>
  <si>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</si>
  <si>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</si>
  <si>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</si>
  <si>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</si>
  <si>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</si>
  <si>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</si>
  <si>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</si>
  <si>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</si>
  <si>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</si>
  <si>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</si>
  <si>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</si>
  <si>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</si>
  <si>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</si>
  <si>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</si>
  <si>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</si>
  <si>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</si>
  <si>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</si>
  <si>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</si>
  <si>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</si>
  <si>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</si>
  <si>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</si>
  <si>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</si>
  <si>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</si>
  <si>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</si>
  <si>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</si>
  <si>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</si>
  <si>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</si>
  <si>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</si>
  <si>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</si>
  <si>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</si>
  <si>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</si>
  <si>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</si>
  <si>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</si>
  <si>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</si>
  <si>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</si>
  <si>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</si>
  <si>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</si>
  <si>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</si>
  <si>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</si>
  <si>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</si>
  <si>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</si>
  <si>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</si>
  <si>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</si>
  <si>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</si>
  <si>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</si>
  <si>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</si>
  <si>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</si>
  <si>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</si>
  <si>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</si>
  <si>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</si>
  <si>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</si>
  <si>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</si>
  <si>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</si>
  <si>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</si>
  <si>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</si>
  <si>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</si>
  <si>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</si>
  <si>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</si>
  <si>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</si>
  <si>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</si>
  <si>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</si>
  <si>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</si>
  <si>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</si>
  <si>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</si>
  <si>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</si>
  <si>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</si>
  <si>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</si>
  <si>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</si>
  <si>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</si>
  <si>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</si>
  <si>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</si>
  <si>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</si>
  <si>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</si>
  <si>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</si>
  <si>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</si>
  <si>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</si>
  <si>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</si>
  <si>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</si>
  <si>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</si>
  <si>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</si>
  <si>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</si>
  <si>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</si>
  <si>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</si>
  <si>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</si>
  <si>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</si>
  <si>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</si>
  <si>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</si>
  <si>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</si>
  <si>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</si>
  <si>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</si>
  <si>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</si>
  <si>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</si>
  <si>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</si>
  <si>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</si>
  <si>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</si>
  <si>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</si>
  <si>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</si>
  <si>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</si>
  <si>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</si>
  <si>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</si>
  <si>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</si>
  <si>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</si>
  <si>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</si>
  <si>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</si>
  <si>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</si>
  <si>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</si>
  <si>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</si>
  <si>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</si>
  <si>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</si>
  <si>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</si>
  <si>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</si>
  <si>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</si>
  <si>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</si>
  <si>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</si>
  <si>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</si>
  <si>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</si>
  <si>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</si>
  <si>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</si>
  <si>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</si>
  <si>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</si>
  <si>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</si>
  <si>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</si>
  <si>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</si>
  <si>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</si>
  <si>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</si>
  <si>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</si>
  <si>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</si>
  <si>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</si>
  <si>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</si>
  <si>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</si>
  <si>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</si>
  <si>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</si>
  <si>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</si>
  <si>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</si>
  <si>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</si>
  <si>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</si>
  <si>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</si>
  <si>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</si>
  <si>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</si>
  <si>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</si>
  <si>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</si>
  <si>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</si>
  <si>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</si>
  <si>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</si>
  <si>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</si>
  <si>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</si>
  <si>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</si>
  <si>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</si>
  <si>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</si>
  <si>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</si>
  <si>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</si>
  <si>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</si>
  <si>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</si>
  <si>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</si>
  <si>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</si>
  <si>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</si>
  <si>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</si>
  <si>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</si>
  <si>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</si>
  <si>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</si>
  <si>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</si>
  <si>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</si>
  <si>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</si>
  <si>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</si>
  <si>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</si>
  <si>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</si>
  <si>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</si>
  <si>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</si>
  <si>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</si>
  <si>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</si>
  <si>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</si>
  <si>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</si>
  <si>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</si>
  <si>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</si>
  <si>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</si>
  <si>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</si>
  <si>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</si>
  <si>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</si>
  <si>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</si>
  <si>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</si>
  <si>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</si>
  <si>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</si>
  <si>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</si>
  <si>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</si>
  <si>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</si>
  <si>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</si>
  <si>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</si>
  <si>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</si>
  <si>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</si>
  <si>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</si>
  <si>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</si>
  <si>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</si>
  <si>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</si>
  <si>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</si>
  <si>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</si>
  <si>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</si>
  <si>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</si>
  <si>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</si>
  <si>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</si>
  <si>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</si>
  <si>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</si>
  <si>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</si>
  <si>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</si>
  <si>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</si>
  <si>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</si>
  <si>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</si>
  <si>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</si>
  <si>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</si>
  <si>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</si>
  <si>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</si>
  <si>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</si>
  <si>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</si>
  <si>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</si>
  <si>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</si>
  <si>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</si>
  <si>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</si>
  <si>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</si>
  <si>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</si>
  <si>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</si>
  <si>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</si>
  <si>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</si>
  <si>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</si>
  <si>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</si>
  <si>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</si>
  <si>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</si>
  <si>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</si>
  <si>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</si>
  <si>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</si>
  <si>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</si>
  <si>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</si>
  <si>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</si>
  <si>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</si>
  <si>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</si>
  <si>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</si>
  <si>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</si>
  <si>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</si>
  <si>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</si>
  <si>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</si>
  <si>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</si>
  <si>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</si>
  <si>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</si>
  <si>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</si>
  <si>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</si>
  <si>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</si>
  <si>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</si>
  <si>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</si>
  <si>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</si>
  <si>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</si>
  <si>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</si>
  <si>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</si>
  <si>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</si>
  <si>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</si>
  <si>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</si>
  <si>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</si>
  <si>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</si>
  <si>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</si>
  <si>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</si>
  <si>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</si>
  <si>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</si>
  <si>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</si>
  <si>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</si>
  <si>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</si>
  <si>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</si>
  <si>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</si>
  <si>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</si>
  <si>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</si>
  <si>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</si>
  <si>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</si>
  <si>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</si>
  <si>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</si>
  <si>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</si>
  <si>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</si>
  <si>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</si>
  <si>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</si>
  <si>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</si>
  <si>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</si>
  <si>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</si>
  <si>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</si>
  <si>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</si>
  <si>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</si>
  <si>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</si>
  <si>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</si>
  <si>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</si>
  <si>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</si>
  <si>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</si>
  <si>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</si>
  <si>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</si>
  <si>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</si>
  <si>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</si>
  <si>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</si>
  <si>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</si>
  <si>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</si>
  <si>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</si>
  <si>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</si>
  <si>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</si>
  <si>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</si>
  <si>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</si>
  <si>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</si>
  <si>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</si>
  <si>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</si>
  <si>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</si>
  <si>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</si>
  <si>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</si>
  <si>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</si>
  <si>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</si>
  <si>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</si>
  <si>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</si>
  <si>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</si>
  <si>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</si>
  <si>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</si>
  <si>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</si>
  <si>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</si>
  <si>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</si>
  <si>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</si>
  <si>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</si>
  <si>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</si>
  <si>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</si>
  <si>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</si>
  <si>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</si>
  <si>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</si>
  <si>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</si>
  <si>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</si>
  <si>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</si>
  <si>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</si>
  <si>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</si>
  <si>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</si>
  <si>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</si>
  <si>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</si>
  <si>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</si>
  <si>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</si>
  <si>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</si>
  <si>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</si>
  <si>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</si>
  <si>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</si>
  <si>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</si>
  <si>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</si>
  <si>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</si>
  <si>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</si>
  <si>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</si>
  <si>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</si>
  <si>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</si>
  <si>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</si>
  <si>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</si>
  <si>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</si>
  <si>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</si>
  <si>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</si>
  <si>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</si>
  <si>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</si>
  <si>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</si>
  <si>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</si>
  <si>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</si>
  <si>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</si>
  <si>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</si>
  <si>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</si>
  <si>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</si>
  <si>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</si>
  <si>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</si>
  <si>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</si>
  <si>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</si>
  <si>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</si>
  <si>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</si>
  <si>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</si>
  <si>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</si>
  <si>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</si>
  <si>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</si>
  <si>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</si>
  <si>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</si>
  <si>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</si>
  <si>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</si>
  <si>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</si>
  <si>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</si>
  <si>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</si>
  <si>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</si>
  <si>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</si>
  <si>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</si>
  <si>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</si>
  <si>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</si>
  <si>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</si>
  <si>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</si>
  <si>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</si>
  <si>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</si>
  <si>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</si>
  <si>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</si>
  <si>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</si>
  <si>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</si>
  <si>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</si>
  <si>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</si>
  <si>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</si>
  <si>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</si>
  <si>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</si>
  <si>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</si>
  <si>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</si>
  <si>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</si>
  <si>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</si>
  <si>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</si>
  <si>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</si>
  <si>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</si>
  <si>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</si>
  <si>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</si>
  <si>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</si>
  <si>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</si>
  <si>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</si>
  <si>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</si>
  <si>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</si>
  <si>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</si>
  <si>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</si>
  <si>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</si>
  <si>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</si>
  <si>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</si>
  <si>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</si>
  <si>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</si>
  <si>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</si>
  <si>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</si>
  <si>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</si>
  <si>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</si>
  <si>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</si>
  <si>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</si>
  <si>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</si>
  <si>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</si>
  <si>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</si>
  <si>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</si>
  <si>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</si>
  <si>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</si>
  <si>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</si>
  <si>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</si>
  <si>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</si>
  <si>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</si>
  <si>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</si>
  <si>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</si>
  <si>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</si>
  <si>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</si>
  <si>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</si>
  <si>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</si>
  <si>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</si>
  <si>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</si>
  <si>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</si>
  <si>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</si>
  <si>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</si>
  <si>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</si>
  <si>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</si>
  <si>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</si>
  <si>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</si>
  <si>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</si>
  <si>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</si>
  <si>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</si>
  <si>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</si>
  <si>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</si>
  <si>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</si>
  <si>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</si>
  <si>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</si>
  <si>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</si>
  <si>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</si>
  <si>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</si>
  <si>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</si>
  <si>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</si>
  <si>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</si>
  <si>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</si>
  <si>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</si>
  <si>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</si>
  <si>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</si>
  <si>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</si>
  <si>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</si>
  <si>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</si>
  <si>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</si>
  <si>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</si>
  <si>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</si>
  <si>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</si>
  <si>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</si>
  <si>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</si>
  <si>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</si>
  <si>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</si>
  <si>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</si>
  <si>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</si>
  <si>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</si>
  <si>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</si>
  <si>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</si>
  <si>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</si>
  <si>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</si>
  <si>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</si>
  <si>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</si>
  <si>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</si>
  <si>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</si>
  <si>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</si>
  <si>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</si>
  <si>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</si>
  <si>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</si>
  <si>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</si>
  <si>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</si>
  <si>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</si>
  <si>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</si>
  <si>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</si>
  <si>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</si>
  <si>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</si>
  <si>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</si>
  <si>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</si>
  <si>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</si>
  <si>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</si>
  <si>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</si>
  <si>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</si>
  <si>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</si>
  <si>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</si>
  <si>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</si>
  <si>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</si>
  <si>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</si>
  <si>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</si>
  <si>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</si>
  <si>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</si>
  <si>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</si>
  <si>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</si>
  <si>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</si>
  <si>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</si>
  <si>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</si>
  <si>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</si>
  <si>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</si>
  <si>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</si>
  <si>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</si>
  <si>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</si>
  <si>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</si>
  <si>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</si>
  <si>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</si>
  <si>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</si>
  <si>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</si>
  <si>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</si>
  <si>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</si>
  <si>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</si>
  <si>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</si>
  <si>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</si>
  <si>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</si>
  <si>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</si>
  <si>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</si>
  <si>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</si>
  <si>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</si>
  <si>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</si>
  <si>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</si>
  <si>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</si>
  <si>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</si>
  <si>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</si>
  <si>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</si>
  <si>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</si>
  <si>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</si>
  <si>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</si>
  <si>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</si>
  <si>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</si>
  <si>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</si>
  <si>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</si>
  <si>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</si>
  <si>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</si>
  <si>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</si>
  <si>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</si>
  <si>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</si>
  <si>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</si>
  <si>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</si>
  <si>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</si>
  <si>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</si>
  <si>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</si>
  <si>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</si>
  <si>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</si>
  <si>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</si>
  <si>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</si>
  <si>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</si>
  <si>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</si>
  <si>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</si>
  <si>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</si>
  <si>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</si>
  <si>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</si>
  <si>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</si>
  <si>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</si>
  <si>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</si>
  <si>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</si>
  <si>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</si>
  <si>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</si>
  <si>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</si>
  <si>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</si>
  <si>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</si>
  <si>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</si>
  <si>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</si>
  <si>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</si>
  <si>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</si>
  <si>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</si>
  <si>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</si>
  <si>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</si>
  <si>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</si>
  <si>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</si>
  <si>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</si>
  <si>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</si>
  <si>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</si>
  <si>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</si>
  <si>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</si>
  <si>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</si>
  <si>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</si>
  <si>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</si>
  <si>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</si>
  <si>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</si>
  <si>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</si>
  <si>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</si>
  <si>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</si>
  <si>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</si>
  <si>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</si>
  <si>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</si>
  <si>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</si>
  <si>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</si>
  <si>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</si>
  <si>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</si>
  <si>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</si>
  <si>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</si>
  <si>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</si>
  <si>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</si>
  <si>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</si>
  <si>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</si>
  <si>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</si>
  <si>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</si>
  <si>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</si>
  <si>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</si>
  <si>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</si>
  <si>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</si>
  <si>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</si>
  <si>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</si>
  <si>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</si>
  <si>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</si>
  <si>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</si>
  <si>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</si>
  <si>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</si>
  <si>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</si>
  <si>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</si>
  <si>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</si>
  <si>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</si>
  <si>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</si>
  <si>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</si>
  <si>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</si>
  <si>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</si>
  <si>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</si>
  <si>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</si>
  <si>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</si>
  <si>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</si>
  <si>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</si>
  <si>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</si>
  <si>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</si>
  <si>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</si>
  <si>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</si>
  <si>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</si>
  <si>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</si>
  <si>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</si>
  <si>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</si>
  <si>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</si>
  <si>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</si>
  <si>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</si>
  <si>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</si>
  <si>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</si>
  <si>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</si>
  <si>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</si>
  <si>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</si>
  <si>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</si>
  <si>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</si>
  <si>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</si>
  <si>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</si>
  <si>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</si>
  <si>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</si>
  <si>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</si>
  <si>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</si>
  <si>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</si>
  <si>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</si>
  <si>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</si>
  <si>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</si>
  <si>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</si>
  <si>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</si>
  <si>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</si>
  <si>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</si>
  <si>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</si>
  <si>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</si>
  <si>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</si>
  <si>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</si>
  <si>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</si>
  <si>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</si>
  <si>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</si>
  <si>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</si>
  <si>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</si>
  <si>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</si>
  <si>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</si>
  <si>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</si>
  <si>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</si>
  <si>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</si>
  <si>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</si>
  <si>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</si>
  <si>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</si>
  <si>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</si>
  <si>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</si>
  <si>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</si>
  <si>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</si>
  <si>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</si>
  <si>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</si>
  <si>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</si>
  <si>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</si>
  <si>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</si>
  <si>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</si>
  <si>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</si>
  <si>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</si>
  <si>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</si>
  <si>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</si>
  <si>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</si>
  <si>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</si>
  <si>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</si>
  <si>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</si>
  <si>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</si>
  <si>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</si>
  <si>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</si>
  <si>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</si>
  <si>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</si>
  <si>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</si>
  <si>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</si>
  <si>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</si>
  <si>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</si>
  <si>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</si>
  <si>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</si>
  <si>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</si>
  <si>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</si>
  <si>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</si>
  <si>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</si>
  <si>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</si>
  <si>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</si>
  <si>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</si>
  <si>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</si>
  <si>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</si>
  <si>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</si>
  <si>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</si>
  <si>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</si>
  <si>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</si>
  <si>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</si>
  <si>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</si>
  <si>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</si>
  <si>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</si>
  <si>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</si>
  <si>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</si>
  <si>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</si>
  <si>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</si>
  <si>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</si>
  <si>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</si>
  <si>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</si>
  <si>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</si>
  <si>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</si>
  <si>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</si>
  <si>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</si>
  <si>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</si>
  <si>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</si>
  <si>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</si>
  <si>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</si>
  <si>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</si>
  <si>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</si>
  <si>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</si>
  <si>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</si>
  <si>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</si>
  <si>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</si>
  <si>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</si>
  <si>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</si>
  <si>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</si>
  <si>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</si>
  <si>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</si>
  <si>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</si>
  <si>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</si>
  <si>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</si>
  <si>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</si>
  <si>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</si>
  <si>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</si>
  <si>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</si>
  <si>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</si>
  <si>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</si>
  <si>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</si>
  <si>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</si>
  <si>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</si>
  <si>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</si>
  <si>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</si>
  <si>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</si>
  <si>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</si>
  <si>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</si>
  <si>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</si>
  <si>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</si>
  <si>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</si>
  <si>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</si>
  <si>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</si>
  <si>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</si>
  <si>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</si>
  <si>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</si>
  <si>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</si>
  <si>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</si>
  <si>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</si>
  <si>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</si>
  <si>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</si>
  <si>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</si>
  <si>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</si>
  <si>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</si>
  <si>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</si>
  <si>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</si>
  <si>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</si>
  <si>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</si>
  <si>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</si>
  <si>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</si>
  <si>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</si>
  <si>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</si>
  <si>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</si>
  <si>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</si>
  <si>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</si>
  <si>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</si>
  <si>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</si>
  <si>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</si>
  <si>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</si>
  <si>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</si>
  <si>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</si>
  <si>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</si>
  <si>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</si>
  <si>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</si>
  <si>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</si>
  <si>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</si>
  <si>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</si>
  <si>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</si>
  <si>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</si>
  <si>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</si>
  <si>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</si>
  <si>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</si>
  <si>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</si>
  <si>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</si>
  <si>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</si>
  <si>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</si>
  <si>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</si>
  <si>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</si>
  <si>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</si>
  <si>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</si>
  <si>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</si>
  <si>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</si>
  <si>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</si>
  <si>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</si>
  <si>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</si>
  <si>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</si>
  <si>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</si>
  <si>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</si>
  <si>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</si>
  <si>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</si>
  <si>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</si>
  <si>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</si>
  <si>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</si>
  <si>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</si>
  <si>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</si>
  <si>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</si>
  <si>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</si>
  <si>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</si>
  <si>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</si>
  <si>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</si>
  <si>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</si>
  <si>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</si>
  <si>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</si>
  <si>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</si>
  <si>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</si>
  <si>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</si>
  <si>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</si>
  <si>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</si>
  <si>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</si>
  <si>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</si>
  <si>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</si>
  <si>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</si>
  <si>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</si>
  <si>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</si>
  <si>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</si>
  <si>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</si>
  <si>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</si>
  <si>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</si>
  <si>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</si>
  <si>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</si>
  <si>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</si>
  <si>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</si>
  <si>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</si>
  <si>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</si>
  <si>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</si>
  <si>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</si>
  <si>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</si>
  <si>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</si>
  <si>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</si>
  <si>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</si>
  <si>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</si>
  <si>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</si>
  <si>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</si>
  <si>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</si>
  <si>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</si>
  <si>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</si>
  <si>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</si>
  <si>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</si>
  <si>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</si>
  <si>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</si>
  <si>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</si>
  <si>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</si>
  <si>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</si>
  <si>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</si>
  <si>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</si>
  <si>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</si>
  <si>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</si>
  <si>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</si>
  <si>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</si>
  <si>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</si>
  <si>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</si>
  <si>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</si>
  <si>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</si>
  <si>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</si>
  <si>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</si>
  <si>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</si>
  <si>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</si>
  <si>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</si>
  <si>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</si>
  <si>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</si>
  <si>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</si>
  <si>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</si>
  <si>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</si>
  <si>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</si>
  <si>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</si>
  <si>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</si>
  <si>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</si>
  <si>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</si>
  <si>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</si>
  <si>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</si>
  <si>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</si>
  <si>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</si>
  <si>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</si>
  <si>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</si>
  <si>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</si>
  <si>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</si>
  <si>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</si>
  <si>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</si>
  <si>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</si>
  <si>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</si>
  <si>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</si>
  <si>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</si>
  <si>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</si>
  <si>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</si>
  <si>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</si>
  <si>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</si>
  <si>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</si>
  <si>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</si>
  <si>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</si>
  <si>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</si>
  <si>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</si>
  <si>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</si>
  <si>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</si>
  <si>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</si>
  <si>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</si>
  <si>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</si>
  <si>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</si>
  <si>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</si>
  <si>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</si>
  <si>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</si>
  <si>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</si>
  <si>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</si>
  <si>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</si>
  <si>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</si>
  <si>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</si>
  <si>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</si>
  <si>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</si>
  <si>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</si>
  <si>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</si>
  <si>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</si>
  <si>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</si>
  <si>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</si>
  <si>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</si>
  <si>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</si>
  <si>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</si>
  <si>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</si>
  <si>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</si>
  <si>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</si>
  <si>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</si>
  <si>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</si>
  <si>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</si>
  <si>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</si>
  <si>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</si>
  <si>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</si>
  <si>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</si>
  <si>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</si>
  <si>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</si>
  <si>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</si>
  <si>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</si>
  <si>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</si>
  <si>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</si>
  <si>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</si>
  <si>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</si>
  <si>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</si>
  <si>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</si>
  <si>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</si>
  <si>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</si>
  <si>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</si>
  <si>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</si>
  <si>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</si>
  <si>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</si>
  <si>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</si>
  <si>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</si>
  <si>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</si>
  <si>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</si>
  <si>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</si>
  <si>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</si>
  <si>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</si>
  <si>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</si>
  <si>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</si>
  <si>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</si>
  <si>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</si>
  <si>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</si>
  <si>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</si>
  <si>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</si>
  <si>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</si>
  <si>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</si>
  <si>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</si>
  <si>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</si>
  <si>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</si>
  <si>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</si>
  <si>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</si>
  <si>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</si>
  <si>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</si>
  <si>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</si>
  <si>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</si>
  <si>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</si>
  <si>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</si>
  <si>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</si>
  <si>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</si>
  <si>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</si>
  <si>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</si>
  <si>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</si>
  <si>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</si>
  <si>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</si>
  <si>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</si>
  <si>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</si>
  <si>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</si>
  <si>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</si>
  <si>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</si>
  <si>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</si>
  <si>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</si>
  <si>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</si>
  <si>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</si>
  <si>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</si>
  <si>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</si>
  <si>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</si>
  <si>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</si>
  <si>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</si>
  <si>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</si>
  <si>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</si>
  <si>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</si>
  <si>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</si>
  <si>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</si>
  <si>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</si>
  <si>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</si>
  <si>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</si>
  <si>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</si>
  <si>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</si>
  <si>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</si>
  <si>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</si>
  <si>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</si>
  <si>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</si>
  <si>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</si>
  <si>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</si>
  <si>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</si>
  <si>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</si>
  <si>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</si>
  <si>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</si>
  <si>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</si>
  <si>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</si>
  <si>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</si>
  <si>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</si>
  <si>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</si>
  <si>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</si>
  <si>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</si>
  <si>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</si>
  <si>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</si>
  <si>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</si>
  <si>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</si>
  <si>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</si>
  <si>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</si>
  <si>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</si>
  <si>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</si>
  <si>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</si>
  <si>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</si>
  <si>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</si>
  <si>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</si>
  <si>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</si>
  <si>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</si>
  <si>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</si>
  <si>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</si>
  <si>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</si>
  <si>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</si>
  <si>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</si>
  <si>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</si>
  <si>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</si>
  <si>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</si>
  <si>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</si>
  <si>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</si>
  <si>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</si>
  <si>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</si>
  <si>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</si>
  <si>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</si>
  <si>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</si>
  <si>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</si>
  <si>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</si>
  <si>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</si>
  <si>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</si>
  <si>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</si>
  <si>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</si>
  <si>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</si>
  <si>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</si>
  <si>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</si>
  <si>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</si>
  <si>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</si>
  <si>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</si>
  <si>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</si>
  <si>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</si>
  <si>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</si>
  <si>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</si>
  <si>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</si>
  <si>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</si>
  <si>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</si>
  <si>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</si>
  <si>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</si>
  <si>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</si>
  <si>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</si>
  <si>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</si>
  <si>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</si>
  <si>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</si>
  <si>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</si>
  <si>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</si>
  <si>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</si>
  <si>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</si>
  <si>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</si>
  <si>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</si>
  <si>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</si>
  <si>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</si>
  <si>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</si>
  <si>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</si>
  <si>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</si>
  <si>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</si>
  <si>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</si>
  <si>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</si>
  <si>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</si>
  <si>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</si>
  <si>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</si>
  <si>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</si>
  <si>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</si>
  <si>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</si>
  <si>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</si>
  <si>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</si>
  <si>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</si>
  <si>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</si>
  <si>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</si>
  <si>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</si>
  <si>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</si>
  <si>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</si>
  <si>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</si>
  <si>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</si>
  <si>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</si>
  <si>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</si>
  <si>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</si>
  <si>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</si>
  <si>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</si>
  <si>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</si>
  <si>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</si>
  <si>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</si>
  <si>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</si>
  <si>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</si>
  <si>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</si>
  <si>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</si>
  <si>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</si>
  <si>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</si>
  <si>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</si>
  <si>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</si>
  <si>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</si>
  <si>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</si>
  <si>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</si>
  <si>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</si>
  <si>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</si>
  <si>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</si>
  <si>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</si>
  <si>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</si>
  <si>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</si>
  <si>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</si>
  <si>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</si>
  <si>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</si>
  <si>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</si>
  <si>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</si>
  <si>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</si>
  <si>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</si>
  <si>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</si>
  <si>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</si>
  <si>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</si>
  <si>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</si>
  <si>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</si>
  <si>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</si>
  <si>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</si>
  <si>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</si>
  <si>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</si>
  <si>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</si>
  <si>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</si>
  <si>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</si>
  <si>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</si>
  <si>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</si>
  <si>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</si>
  <si>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</si>
  <si>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</si>
  <si>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</si>
  <si>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</si>
  <si>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</si>
  <si>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</si>
  <si>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</si>
  <si>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</si>
  <si>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</si>
  <si>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</si>
  <si>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</si>
  <si>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</si>
  <si>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</si>
  <si>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</si>
  <si>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</si>
  <si>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</si>
  <si>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</si>
  <si>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</si>
  <si>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</si>
  <si>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</si>
  <si>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</si>
  <si>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</si>
  <si>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</si>
  <si>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</si>
  <si>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</si>
  <si>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</si>
  <si>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</si>
  <si>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</si>
  <si>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</si>
  <si>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</si>
  <si>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</si>
  <si>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</si>
  <si>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</si>
  <si>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</si>
  <si>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</si>
  <si>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</si>
  <si>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</si>
  <si>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</si>
  <si>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</si>
  <si>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</si>
  <si>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</si>
  <si>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</si>
  <si>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</si>
  <si>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</si>
  <si>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</si>
  <si>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</si>
  <si>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</si>
  <si>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</si>
  <si>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</si>
  <si>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</si>
  <si>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</si>
  <si>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</si>
  <si>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</si>
  <si>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</si>
  <si>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</si>
  <si>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</si>
  <si>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</si>
  <si>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</si>
  <si>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</si>
  <si>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</si>
  <si>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</si>
  <si>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</si>
  <si>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</si>
  <si>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</si>
  <si>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</si>
  <si>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</si>
  <si>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</si>
  <si>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</si>
  <si>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</si>
  <si>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</si>
  <si>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</si>
  <si>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</si>
  <si>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</si>
  <si>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</si>
  <si>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</si>
  <si>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</si>
  <si>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</si>
  <si>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</si>
  <si>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</si>
  <si>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</si>
  <si>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</si>
  <si>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</si>
  <si>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</si>
  <si>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</si>
  <si>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</si>
  <si>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</si>
  <si>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</si>
  <si>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</si>
  <si>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</si>
  <si>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</si>
  <si>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</si>
  <si>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</si>
  <si>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</si>
  <si>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</si>
  <si>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</si>
  <si>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</si>
  <si>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</si>
  <si>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</si>
  <si>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</si>
  <si>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</si>
  <si>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</si>
  <si>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</si>
  <si>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</si>
  <si>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</si>
  <si>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</si>
  <si>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</si>
  <si>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</si>
  <si>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</si>
  <si>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</si>
  <si>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</si>
  <si>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</si>
  <si>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</si>
  <si>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</si>
  <si>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</si>
  <si>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</si>
  <si>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</si>
  <si>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</si>
  <si>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</si>
  <si>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</si>
  <si>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</si>
  <si>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</si>
  <si>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</si>
  <si>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</si>
  <si>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</si>
  <si>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</si>
  <si>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</si>
  <si>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</si>
  <si>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</si>
  <si>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</si>
  <si>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</si>
  <si>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</si>
  <si>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</si>
  <si>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</si>
  <si>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</si>
  <si>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</si>
  <si>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</si>
  <si>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</si>
  <si>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</si>
  <si>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</si>
  <si>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</si>
  <si>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</si>
  <si>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</si>
  <si>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</si>
  <si>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</si>
  <si>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</si>
  <si>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</si>
  <si>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</si>
  <si>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</si>
  <si>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</si>
  <si>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</si>
  <si>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</si>
  <si>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</si>
  <si>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</si>
  <si>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</si>
  <si>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</si>
  <si>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</si>
  <si>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</si>
  <si>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</si>
  <si>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</si>
  <si>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</si>
  <si>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</si>
  <si>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</si>
  <si>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</si>
  <si>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</si>
  <si>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</si>
  <si>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</si>
  <si>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</si>
  <si>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</si>
  <si>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</si>
  <si>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</si>
  <si>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</si>
  <si>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</si>
  <si>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</si>
  <si>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</si>
  <si>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</si>
  <si>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</si>
  <si>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</si>
  <si>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</si>
  <si>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</si>
  <si>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</si>
  <si>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</si>
  <si>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</si>
  <si>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</si>
  <si>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</si>
  <si>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</si>
  <si>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</si>
  <si>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</si>
  <si>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</si>
  <si>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</si>
  <si>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</si>
  <si>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</si>
  <si>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</si>
  <si>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</si>
  <si>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</si>
  <si>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</si>
  <si>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</si>
  <si>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</si>
  <si>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</si>
  <si>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</si>
  <si>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</si>
  <si>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</si>
  <si>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</si>
  <si>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</si>
  <si>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</si>
  <si>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</si>
  <si>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</si>
  <si>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</si>
  <si>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</si>
  <si>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</si>
  <si>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</si>
  <si>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</si>
  <si>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</si>
  <si>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</si>
  <si>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</si>
  <si>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</si>
  <si>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</si>
  <si>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</si>
  <si>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</si>
  <si>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</si>
  <si>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</si>
  <si>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</si>
  <si>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</si>
  <si>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</si>
  <si>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</si>
  <si>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</si>
  <si>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</si>
  <si>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</si>
  <si>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</si>
  <si>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</si>
  <si>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</si>
  <si>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</si>
  <si>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</si>
  <si>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</si>
  <si>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</si>
  <si>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</si>
  <si>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</si>
  <si>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</si>
  <si>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</si>
  <si>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</si>
  <si>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</si>
  <si>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</si>
  <si>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</si>
  <si>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</si>
  <si>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</si>
  <si>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</si>
  <si>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</si>
  <si>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</si>
  <si>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</si>
  <si>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</si>
  <si>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</si>
  <si>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</si>
  <si>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</si>
  <si>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</si>
  <si>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</si>
  <si>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</si>
  <si>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</si>
  <si>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</si>
  <si>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</si>
  <si>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</si>
  <si>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</si>
  <si>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</si>
  <si>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</si>
  <si>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</si>
  <si>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</si>
  <si>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</si>
  <si>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</si>
  <si>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</si>
  <si>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</si>
  <si>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</si>
  <si>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</si>
  <si>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</si>
  <si>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</si>
  <si>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</si>
  <si>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</si>
  <si>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</si>
  <si>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</si>
  <si>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</si>
  <si>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</si>
  <si>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</si>
  <si>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</si>
  <si>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</si>
  <si>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</si>
  <si>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</si>
  <si>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</si>
  <si>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</si>
  <si>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</si>
  <si>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</si>
  <si>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</si>
  <si>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</si>
  <si>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</si>
  <si>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</si>
  <si>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</si>
  <si>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</si>
  <si>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</si>
  <si>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</si>
  <si>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</si>
  <si>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</si>
  <si>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</si>
  <si>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</si>
  <si>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</si>
  <si>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</si>
  <si>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</si>
  <si>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</si>
  <si>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</si>
  <si>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</si>
  <si>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</si>
  <si>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</si>
  <si>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</si>
  <si>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</si>
  <si>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</si>
  <si>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</si>
  <si>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</si>
  <si>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</si>
  <si>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</si>
  <si>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</si>
  <si>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</si>
  <si>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</si>
  <si>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</si>
  <si>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</si>
  <si>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</si>
  <si>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</si>
  <si>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</si>
  <si>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</si>
  <si>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</si>
  <si>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</si>
  <si>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</si>
  <si>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</si>
  <si>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</si>
  <si>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</si>
  <si>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</si>
  <si>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</si>
  <si>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</si>
  <si>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</si>
  <si>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</si>
  <si>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</si>
  <si>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</si>
  <si>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</si>
  <si>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</si>
  <si>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</si>
  <si>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</si>
  <si>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</si>
  <si>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</si>
  <si>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</si>
  <si>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</si>
  <si>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</si>
  <si>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</si>
  <si>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</si>
  <si>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</si>
  <si>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</si>
  <si>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</si>
  <si>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</si>
  <si>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</si>
  <si>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</si>
  <si>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</si>
  <si>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</si>
  <si>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</si>
  <si>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</si>
  <si>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</si>
  <si>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</si>
  <si>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</si>
  <si>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</si>
  <si>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</si>
  <si>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</si>
  <si>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</si>
  <si>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</si>
  <si>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</si>
  <si>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</si>
  <si>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</si>
  <si>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</si>
  <si>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</si>
  <si>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</si>
  <si>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</si>
  <si>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</si>
  <si>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</si>
  <si>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</si>
  <si>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</si>
  <si>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</si>
  <si>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</si>
  <si>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</si>
  <si>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</si>
  <si>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</si>
  <si>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</si>
  <si>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</si>
  <si>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</si>
  <si>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</si>
  <si>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</si>
  <si>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</si>
  <si>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</si>
  <si>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</si>
  <si>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</si>
  <si>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</si>
  <si>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</si>
  <si>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</si>
  <si>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</si>
  <si>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</si>
  <si>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</si>
  <si>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</si>
  <si>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</si>
  <si>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</si>
  <si>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</si>
  <si>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</si>
  <si>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</si>
  <si>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</si>
  <si>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</si>
  <si>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</si>
  <si>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</si>
  <si>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</si>
  <si>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</si>
  <si>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</si>
  <si>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</si>
  <si>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</si>
  <si>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</si>
  <si>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</si>
  <si>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</si>
  <si>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</si>
  <si>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</si>
  <si>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</si>
  <si>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</si>
  <si>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</si>
  <si>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</si>
  <si>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</si>
  <si>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</si>
  <si>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</si>
  <si>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</si>
  <si>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</si>
  <si>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</si>
  <si>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</si>
  <si>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</si>
  <si>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</si>
  <si>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</si>
  <si>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</si>
  <si>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</si>
  <si>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</si>
  <si>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</si>
  <si>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</si>
  <si>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</si>
  <si>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</si>
  <si>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</si>
  <si>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</si>
  <si>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</si>
  <si>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</si>
  <si>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</si>
  <si>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</si>
  <si>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</si>
  <si>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</si>
  <si>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</si>
  <si>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</si>
  <si>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</si>
  <si>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</si>
  <si>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</si>
  <si>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</si>
  <si>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</si>
  <si>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</si>
  <si>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</si>
  <si>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</si>
  <si>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</si>
  <si>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</si>
  <si>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</si>
  <si>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</si>
  <si>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</si>
  <si>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</si>
  <si>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</si>
  <si>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</si>
  <si>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</si>
  <si>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</si>
  <si>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</si>
  <si>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</si>
  <si>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</si>
  <si>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</si>
  <si>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</si>
  <si>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</si>
  <si>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</si>
  <si>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</si>
  <si>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</si>
  <si>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</si>
  <si>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</si>
  <si>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</si>
  <si>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</si>
  <si>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</si>
  <si>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</si>
  <si>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</si>
  <si>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</si>
  <si>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</si>
  <si>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</si>
  <si>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</si>
  <si>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</si>
  <si>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</si>
  <si>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</si>
  <si>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</si>
  <si>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</si>
  <si>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</si>
  <si>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</si>
  <si>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</si>
  <si>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</si>
  <si>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</si>
  <si>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</si>
  <si>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</si>
  <si>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</si>
  <si>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</si>
  <si>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</si>
  <si>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</si>
  <si>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</si>
  <si>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</si>
  <si>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</si>
  <si>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</si>
  <si>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</si>
  <si>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</si>
  <si>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</si>
  <si>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</si>
  <si>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</si>
  <si>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</si>
  <si>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</si>
  <si>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</si>
  <si>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</si>
  <si>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</si>
  <si>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</si>
  <si>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</si>
  <si>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</si>
  <si>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</si>
  <si>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</si>
  <si>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</si>
  <si>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</si>
  <si>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</si>
  <si>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</si>
  <si>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</si>
  <si>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</si>
  <si>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</si>
  <si>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</si>
  <si>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</si>
  <si>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</si>
  <si>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</si>
  <si>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</si>
  <si>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</si>
  <si>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</si>
  <si>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</si>
  <si>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</si>
  <si>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</si>
  <si>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</si>
  <si>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</si>
  <si>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</si>
  <si>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</si>
  <si>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</si>
  <si>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</si>
  <si>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</si>
  <si>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</si>
  <si>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</si>
  <si>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</si>
  <si>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</si>
  <si>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</si>
  <si>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</si>
  <si>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</si>
  <si>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</si>
  <si>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</si>
  <si>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</si>
  <si>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</si>
  <si>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</si>
  <si>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</si>
  <si>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</si>
  <si>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</si>
  <si>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</si>
  <si>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</si>
  <si>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</si>
  <si>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</si>
  <si>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</si>
  <si>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</si>
  <si>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</si>
  <si>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</si>
  <si>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</si>
  <si>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</si>
  <si>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</si>
  <si>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</si>
  <si>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</si>
  <si>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</si>
  <si>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</si>
  <si>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</si>
  <si>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</si>
  <si>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</si>
  <si>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</si>
  <si>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</si>
  <si>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</si>
  <si>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</si>
  <si>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</si>
  <si>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</si>
  <si>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</si>
  <si>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</si>
  <si>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</si>
  <si>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</si>
  <si>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</si>
  <si>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</si>
  <si>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</si>
  <si>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</si>
  <si>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</si>
  <si>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</si>
  <si>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</si>
  <si>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</si>
  <si>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</si>
  <si>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</si>
  <si>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</si>
  <si>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</si>
  <si>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</si>
  <si>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</si>
  <si>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</si>
  <si>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</si>
  <si>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</si>
  <si>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</si>
  <si>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</si>
  <si>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</si>
  <si>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</si>
  <si>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</si>
  <si>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</si>
  <si>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</si>
  <si>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</si>
  <si>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</si>
  <si>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</si>
  <si>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</si>
  <si>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</si>
  <si>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</si>
  <si>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</si>
  <si>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</si>
  <si>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</si>
  <si>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</si>
  <si>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</si>
  <si>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</si>
  <si>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</si>
  <si>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</si>
  <si>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</si>
  <si>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</si>
  <si>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</si>
  <si>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</si>
  <si>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</si>
  <si>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</si>
  <si>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</si>
  <si>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</si>
  <si>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</si>
  <si>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</si>
  <si>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</si>
  <si>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</si>
  <si>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</si>
  <si>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</si>
  <si>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</si>
  <si>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</si>
  <si>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</si>
  <si>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</si>
  <si>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</si>
  <si>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</si>
  <si>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</si>
  <si>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</si>
  <si>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</si>
  <si>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</si>
  <si>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</si>
  <si>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</si>
  <si>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</si>
  <si>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</si>
  <si>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</si>
  <si>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</si>
  <si>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</si>
  <si>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</si>
  <si>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</si>
  <si>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</si>
  <si>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</si>
  <si>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</si>
  <si>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</si>
  <si>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</si>
  <si>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</si>
  <si>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</si>
  <si>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</si>
  <si>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</si>
  <si>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</si>
  <si>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</si>
  <si>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</si>
  <si>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</si>
  <si>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</si>
  <si>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</si>
  <si>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</si>
  <si>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</si>
  <si>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</si>
  <si>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</si>
  <si>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</si>
  <si>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</si>
  <si>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</si>
  <si>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</si>
  <si>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</si>
  <si>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</si>
  <si>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</si>
  <si>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</si>
  <si>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</si>
  <si>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</si>
  <si>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</si>
  <si>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</si>
  <si>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</si>
  <si>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</si>
  <si>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</si>
  <si>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</si>
  <si>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</si>
  <si>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</si>
  <si>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</si>
  <si>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</si>
  <si>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</si>
  <si>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</si>
  <si>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</si>
  <si>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</si>
  <si>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</si>
  <si>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</si>
  <si>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</si>
  <si>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</si>
  <si>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</si>
  <si>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</si>
  <si>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</si>
  <si>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</si>
  <si>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</si>
  <si>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</si>
  <si>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</si>
  <si>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</si>
  <si>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</si>
  <si>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</si>
  <si>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</si>
  <si>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</si>
  <si>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</si>
  <si>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</si>
  <si>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</si>
  <si>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</si>
  <si>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</si>
  <si>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</si>
  <si>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</si>
  <si>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</si>
  <si>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</si>
  <si>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</si>
  <si>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</si>
  <si>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</si>
  <si>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</si>
  <si>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</si>
  <si>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</si>
  <si>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</si>
  <si>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</si>
  <si>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</si>
  <si>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</si>
  <si>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</si>
  <si>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</si>
  <si>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</si>
  <si>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</si>
  <si>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</si>
  <si>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</si>
  <si>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</si>
  <si>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</si>
  <si>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</si>
  <si>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</si>
  <si>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</si>
  <si>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</si>
  <si>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</si>
  <si>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</si>
  <si>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</si>
  <si>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</si>
  <si>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</si>
  <si>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</si>
  <si>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</si>
  <si>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</si>
  <si>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</si>
  <si>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</si>
  <si>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</si>
  <si>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</si>
  <si>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</si>
  <si>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</si>
  <si>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</si>
  <si>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</si>
  <si>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</si>
  <si>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</si>
  <si>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</si>
  <si>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</si>
  <si>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</si>
  <si>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</si>
  <si>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</si>
  <si>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</si>
  <si>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</si>
  <si>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</si>
  <si>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</si>
  <si>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</si>
  <si>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</si>
  <si>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</si>
  <si>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</si>
  <si>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</si>
  <si>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</si>
  <si>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</si>
  <si>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</si>
  <si>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</si>
  <si>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</si>
  <si>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</si>
  <si>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</si>
  <si>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</si>
  <si>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</si>
  <si>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</si>
  <si>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</si>
  <si>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</si>
  <si>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</si>
  <si>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</si>
  <si>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</si>
  <si>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</si>
  <si>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</si>
  <si>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</si>
  <si>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</si>
  <si>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</si>
  <si>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</si>
  <si>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</si>
  <si>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</si>
  <si>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</si>
  <si>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</si>
  <si>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</si>
  <si>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</si>
  <si>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</si>
  <si>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</si>
  <si>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</si>
  <si>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</si>
  <si>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</si>
  <si>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</si>
  <si>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</si>
  <si>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</si>
  <si>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</si>
  <si>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</si>
  <si>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</si>
  <si>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</si>
  <si>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</si>
  <si>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</si>
  <si>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</si>
  <si>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</si>
  <si>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</si>
  <si>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</si>
  <si>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</si>
  <si>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</si>
  <si>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</si>
  <si>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</si>
  <si>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</si>
  <si>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</si>
  <si>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</si>
  <si>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</si>
  <si>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</si>
  <si>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</si>
  <si>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</si>
  <si>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</si>
  <si>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</si>
  <si>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</si>
  <si>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</si>
  <si>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</si>
  <si>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</si>
  <si>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</si>
  <si>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</si>
  <si>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</si>
  <si>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</si>
  <si>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</si>
  <si>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</si>
  <si>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</si>
  <si>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</si>
  <si>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</si>
  <si>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</si>
  <si>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</si>
  <si>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</si>
  <si>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</si>
  <si>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</si>
  <si>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</si>
  <si>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</si>
  <si>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</si>
  <si>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</si>
  <si>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</si>
  <si>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</si>
  <si>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</si>
  <si>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</si>
  <si>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</si>
  <si>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</si>
  <si>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</si>
  <si>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</si>
  <si>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</si>
  <si>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</si>
  <si>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</si>
  <si>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</si>
  <si>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</si>
  <si>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</si>
  <si>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</si>
  <si>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</si>
  <si>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</si>
  <si>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</si>
  <si>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</si>
  <si>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</si>
  <si>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</si>
  <si>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</si>
  <si>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</si>
  <si>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</si>
  <si>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</si>
  <si>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</si>
  <si>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</si>
  <si>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</si>
  <si>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</si>
  <si>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</si>
  <si>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</si>
  <si>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</si>
  <si>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</si>
  <si>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</si>
  <si>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</si>
  <si>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</si>
  <si>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</si>
  <si>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</si>
  <si>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</si>
  <si>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</si>
  <si>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</si>
  <si>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</si>
  <si>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</si>
  <si>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</si>
  <si>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</si>
  <si>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</si>
  <si>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</si>
  <si>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</si>
  <si>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</si>
  <si>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</si>
  <si>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</si>
  <si>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</si>
  <si>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</si>
  <si>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</si>
  <si>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</si>
  <si>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</si>
  <si>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</si>
  <si>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</si>
  <si>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</si>
  <si>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</si>
  <si>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</si>
  <si>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</si>
  <si>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</si>
  <si>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</si>
  <si>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</si>
  <si>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</si>
  <si>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</si>
  <si>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</si>
  <si>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</si>
  <si>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</si>
  <si>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</si>
  <si>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</si>
  <si>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</si>
  <si>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</si>
  <si>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</si>
  <si>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</si>
  <si>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</si>
  <si>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</si>
  <si>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</si>
  <si>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</si>
  <si>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</si>
  <si>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</si>
  <si>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</si>
  <si>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</si>
  <si>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</si>
  <si>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</si>
  <si>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</si>
  <si>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</si>
  <si>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</si>
  <si>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</si>
  <si>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</si>
  <si>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</si>
  <si>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</si>
  <si>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</si>
  <si>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</si>
  <si>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</si>
  <si>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</si>
  <si>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</si>
  <si>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</si>
  <si>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</si>
  <si>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</si>
  <si>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</si>
  <si>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</si>
  <si>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</si>
  <si>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</si>
  <si>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</si>
  <si>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</si>
  <si>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</si>
  <si>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</si>
  <si>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</si>
  <si>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</si>
  <si>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</si>
  <si>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</si>
  <si>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</si>
  <si>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</si>
  <si>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</si>
  <si>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</si>
  <si>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</si>
  <si>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</si>
  <si>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</si>
  <si>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</si>
  <si>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</si>
  <si>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</si>
  <si>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</si>
  <si>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</si>
  <si>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</si>
  <si>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</si>
  <si>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</si>
  <si>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</si>
  <si>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</si>
  <si>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</si>
  <si>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</si>
  <si>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</si>
  <si>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</si>
  <si>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</si>
  <si>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</si>
  <si>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</si>
  <si>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</si>
  <si>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</si>
  <si>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</si>
  <si>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</si>
  <si>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</si>
  <si>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</si>
  <si>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</si>
  <si>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</si>
  <si>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</si>
  <si>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</si>
  <si>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</si>
  <si>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</si>
  <si>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</si>
  <si>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</si>
  <si>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</si>
  <si>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</si>
  <si>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</si>
  <si>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</si>
  <si>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</si>
  <si>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</si>
  <si>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</si>
  <si>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</si>
  <si>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</si>
  <si>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</si>
  <si>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</si>
  <si>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</si>
  <si>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</si>
  <si>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</si>
  <si>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</si>
  <si>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</si>
  <si>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</si>
  <si>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</si>
  <si>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</si>
  <si>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</si>
  <si>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</si>
  <si>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</si>
  <si>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</si>
  <si>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</si>
  <si>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</si>
  <si>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</si>
  <si>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</si>
  <si>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</si>
  <si>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</si>
  <si>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</si>
  <si>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</si>
  <si>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</si>
  <si>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</si>
  <si>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</si>
  <si>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</si>
  <si>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</si>
  <si>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</si>
  <si>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</si>
  <si>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</si>
  <si>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</si>
  <si>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</si>
  <si>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</si>
  <si>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</si>
  <si>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</si>
  <si>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</si>
  <si>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</si>
  <si>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</si>
  <si>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</si>
  <si>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</si>
  <si>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</si>
  <si>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</si>
  <si>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</si>
  <si>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</si>
  <si>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</si>
  <si>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</si>
  <si>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</si>
  <si>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</si>
  <si>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</si>
  <si>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</si>
  <si>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</si>
  <si>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</si>
  <si>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</si>
  <si>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</si>
  <si>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</si>
  <si>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</si>
  <si>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</si>
  <si>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</si>
  <si>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</si>
  <si>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</si>
  <si>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</si>
  <si>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</si>
  <si>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</si>
  <si>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</si>
  <si>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</si>
  <si>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</si>
  <si>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</si>
  <si>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</si>
  <si>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</si>
  <si>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</si>
  <si>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</si>
  <si>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</si>
  <si>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</si>
  <si>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</si>
  <si>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</si>
  <si>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</si>
  <si>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</si>
  <si>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</si>
  <si>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</si>
  <si>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</si>
  <si>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</si>
  <si>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</si>
  <si>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</si>
  <si>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</si>
  <si>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</si>
  <si>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</si>
  <si>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</si>
  <si>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</si>
  <si>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</si>
  <si>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</si>
  <si>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</si>
  <si>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</si>
  <si>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</si>
  <si>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</si>
  <si>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</si>
  <si>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</si>
  <si>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</si>
  <si>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</si>
  <si>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</si>
  <si>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</si>
  <si>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</si>
  <si>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</si>
  <si>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</si>
  <si>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</si>
  <si>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</si>
  <si>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</si>
  <si>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</si>
  <si>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</si>
  <si>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</si>
  <si>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</si>
  <si>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</si>
  <si>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</si>
  <si>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</si>
  <si>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</si>
  <si>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</si>
  <si>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</si>
  <si>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</si>
  <si>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</si>
  <si>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</si>
  <si>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</si>
  <si>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</si>
  <si>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</si>
  <si>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</si>
  <si>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</si>
  <si>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</si>
  <si>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</si>
  <si>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</si>
  <si>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</si>
  <si>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</si>
  <si>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</si>
  <si>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</si>
  <si>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</si>
  <si>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</si>
  <si>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</si>
  <si>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</si>
  <si>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</si>
  <si>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</si>
  <si>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</si>
  <si>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</si>
  <si>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</si>
  <si>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</si>
  <si>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</si>
  <si>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</si>
  <si>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</si>
  <si>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</si>
  <si>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</si>
  <si>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</si>
  <si>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</si>
  <si>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</si>
  <si>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</si>
  <si>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</si>
  <si>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</si>
  <si>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</si>
  <si>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</si>
  <si>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</si>
  <si>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</si>
  <si>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</si>
  <si>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</si>
  <si>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</si>
  <si>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</si>
  <si>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</si>
  <si>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</si>
  <si>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</si>
  <si>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</si>
  <si>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</si>
  <si>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</si>
  <si>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</si>
  <si>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</si>
  <si>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</si>
  <si>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</si>
  <si>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</si>
  <si>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</si>
  <si>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</si>
  <si>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</si>
  <si>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</si>
  <si>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</si>
  <si>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</si>
  <si>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</si>
  <si>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</si>
  <si>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</si>
  <si>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</si>
  <si>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</si>
  <si>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</si>
  <si>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</si>
  <si>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</si>
  <si>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</si>
  <si>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</si>
  <si>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</si>
  <si>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</si>
  <si>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</si>
  <si>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</si>
  <si>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</si>
  <si>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</si>
  <si>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</si>
  <si>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</si>
  <si>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</si>
  <si>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</si>
  <si>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</si>
  <si>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</si>
  <si>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</si>
  <si>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</si>
  <si>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</si>
  <si>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</si>
  <si>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</si>
  <si>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</si>
  <si>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</si>
  <si>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</si>
  <si>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</si>
  <si>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</si>
  <si>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</si>
  <si>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</si>
  <si>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</si>
  <si>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</si>
  <si>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</si>
  <si>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</si>
  <si>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</si>
  <si>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</si>
  <si>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</si>
  <si>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</si>
  <si>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</si>
  <si>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</si>
  <si>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</si>
  <si>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</si>
  <si>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</si>
  <si>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</si>
  <si>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</si>
  <si>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</si>
  <si>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</si>
  <si>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</si>
  <si>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</si>
  <si>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</si>
  <si>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</si>
  <si>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</si>
  <si>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</si>
  <si>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</si>
  <si>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</si>
  <si>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</si>
  <si>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</si>
  <si>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</si>
  <si>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</si>
  <si>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</si>
  <si>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</si>
  <si>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</si>
  <si>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</si>
  <si>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</si>
  <si>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</si>
  <si>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</si>
  <si>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</si>
  <si>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</si>
  <si>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</si>
  <si>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</si>
  <si>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</si>
  <si>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</si>
  <si>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</si>
  <si>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</si>
  <si>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</si>
  <si>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</si>
  <si>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</si>
  <si>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</si>
  <si>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</si>
  <si>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</si>
  <si>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</si>
  <si>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</si>
  <si>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</si>
  <si>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</si>
  <si>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</si>
  <si>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</si>
  <si>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</si>
  <si>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</si>
  <si>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</si>
  <si>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</si>
  <si>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</si>
  <si>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</si>
  <si>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</si>
  <si>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</si>
  <si>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</si>
  <si>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</si>
  <si>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</si>
  <si>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</si>
  <si>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</si>
  <si>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</si>
  <si>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</si>
  <si>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</si>
  <si>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</si>
  <si>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</si>
  <si>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</si>
  <si>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</si>
  <si>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</si>
  <si>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</si>
  <si>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</si>
  <si>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</si>
  <si>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</si>
  <si>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</si>
  <si>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</si>
  <si>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</si>
  <si>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</si>
  <si>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</si>
  <si>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</si>
  <si>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</si>
  <si>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</si>
  <si>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</si>
  <si>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</si>
  <si>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</si>
  <si>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</si>
  <si>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</si>
  <si>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</si>
  <si>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</si>
  <si>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</si>
  <si>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</si>
  <si>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</si>
  <si>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</si>
  <si>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</si>
  <si>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</si>
  <si>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</si>
  <si>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</si>
  <si>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</si>
  <si>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</si>
  <si>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</si>
  <si>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</si>
  <si>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</si>
  <si>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</si>
  <si>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</si>
  <si>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</si>
  <si>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</si>
  <si>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</si>
  <si>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</si>
  <si>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</si>
  <si>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</si>
  <si>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</si>
  <si>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</si>
  <si>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</si>
  <si>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</si>
  <si>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</si>
  <si>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</si>
  <si>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</si>
  <si>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</si>
  <si>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</si>
  <si>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</si>
  <si>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</si>
  <si>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</si>
  <si>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</si>
  <si>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</si>
  <si>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</si>
  <si>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</si>
  <si>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</si>
  <si>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</si>
  <si>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</si>
  <si>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</si>
  <si>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</si>
  <si>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</si>
  <si>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</si>
  <si>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</si>
  <si>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</si>
  <si>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</si>
  <si>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</si>
  <si>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</si>
  <si>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</si>
  <si>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</si>
  <si>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</si>
  <si>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</si>
  <si>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</si>
  <si>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</si>
  <si>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</si>
  <si>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</si>
  <si>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</si>
  <si>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</si>
  <si>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</si>
  <si>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</si>
  <si>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</si>
  <si>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</si>
  <si>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</si>
  <si>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</si>
  <si>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</si>
  <si>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</si>
  <si>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</si>
  <si>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</si>
  <si>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</si>
  <si>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</si>
  <si>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</si>
  <si>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</si>
  <si>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</si>
  <si>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</si>
  <si>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</si>
  <si>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</si>
  <si>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</si>
  <si>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</si>
  <si>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</si>
  <si>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</si>
  <si>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</si>
  <si>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</si>
  <si>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</si>
  <si>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</si>
  <si>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</si>
  <si>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</si>
  <si>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</si>
  <si>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</si>
  <si>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</si>
  <si>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</si>
  <si>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</si>
  <si>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</si>
  <si>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</si>
  <si>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</si>
  <si>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</si>
  <si>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</si>
  <si>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</si>
  <si>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</si>
  <si>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</si>
  <si>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</si>
  <si>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</si>
  <si>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</si>
  <si>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</si>
  <si>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</si>
  <si>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</si>
  <si>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</si>
  <si>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</si>
  <si>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</si>
  <si>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</si>
  <si>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</si>
  <si>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</si>
  <si>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</si>
  <si>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</si>
  <si>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</si>
  <si>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</si>
  <si>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</si>
  <si>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</si>
  <si>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</si>
  <si>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</si>
  <si>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</si>
  <si>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</si>
  <si>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</si>
  <si>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</si>
  <si>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</si>
  <si>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</si>
  <si>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</si>
  <si>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</si>
  <si>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</si>
  <si>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</si>
  <si>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</si>
  <si>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</si>
  <si>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</si>
  <si>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</si>
  <si>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</si>
  <si>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</si>
  <si>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</si>
  <si>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</si>
  <si>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</si>
  <si>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</si>
  <si>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</si>
  <si>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</si>
  <si>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</si>
  <si>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</si>
  <si>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</si>
  <si>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</si>
  <si>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</si>
  <si>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</si>
  <si>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</si>
  <si>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</si>
  <si>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</si>
  <si>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</si>
  <si>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</si>
  <si>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</si>
  <si>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</si>
  <si>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</si>
  <si>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</si>
  <si>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</si>
  <si>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</si>
  <si>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</si>
  <si>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</si>
  <si>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</si>
  <si>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</si>
  <si>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</si>
  <si>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</si>
  <si>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</si>
  <si>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</si>
  <si>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</si>
  <si>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</si>
  <si>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</si>
  <si>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</si>
  <si>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</si>
  <si>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</si>
  <si>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</si>
  <si>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</si>
  <si>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</si>
  <si>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</si>
  <si>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</si>
  <si>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</si>
  <si>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</si>
  <si>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</si>
  <si>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</si>
  <si>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</si>
  <si>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</si>
  <si>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</si>
  <si>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</si>
  <si>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</si>
  <si>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</si>
  <si>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</si>
  <si>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</si>
  <si>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</si>
  <si>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</si>
  <si>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</si>
  <si>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</si>
  <si>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</si>
  <si>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</si>
  <si>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</si>
  <si>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</si>
  <si>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</si>
  <si>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</si>
  <si>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</si>
  <si>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</si>
  <si>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</si>
  <si>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</si>
  <si>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</si>
  <si>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</si>
  <si>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</si>
  <si>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</si>
  <si>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</si>
  <si>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</si>
  <si>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</si>
  <si>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</si>
  <si>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</si>
  <si>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</si>
  <si>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</si>
  <si>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</si>
  <si>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</si>
  <si>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</si>
  <si>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</si>
  <si>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</si>
  <si>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</si>
  <si>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</si>
  <si>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</si>
  <si>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</si>
  <si>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</si>
  <si>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</si>
  <si>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</si>
  <si>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</si>
  <si>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</si>
  <si>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</si>
  <si>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</si>
  <si>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</si>
  <si>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</si>
  <si>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</si>
  <si>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</si>
  <si>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</si>
  <si>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</si>
  <si>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</si>
  <si>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</si>
  <si>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</si>
  <si>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</si>
  <si>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</si>
  <si>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</si>
  <si>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</si>
  <si>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</si>
  <si>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</si>
  <si>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</si>
  <si>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</si>
  <si>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</si>
  <si>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</si>
  <si>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</si>
  <si>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</si>
  <si>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</si>
  <si>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</si>
  <si>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</si>
  <si>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</si>
  <si>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</si>
  <si>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</si>
  <si>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</si>
  <si>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</si>
  <si>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</si>
  <si>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</si>
  <si>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</si>
  <si>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</si>
  <si>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</si>
  <si>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</si>
  <si>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</si>
  <si>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</si>
  <si>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</si>
  <si>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</si>
  <si>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</si>
  <si>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</si>
  <si>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</si>
  <si>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</si>
  <si>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</si>
  <si>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</si>
  <si>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</si>
  <si>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</si>
  <si>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</si>
  <si>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</si>
  <si>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</si>
  <si>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</si>
  <si>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</si>
  <si>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</si>
  <si>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</si>
  <si>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</si>
  <si>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</si>
  <si>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</si>
  <si>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</si>
  <si>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</si>
  <si>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</si>
  <si>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</si>
  <si>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</si>
  <si>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</si>
  <si>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</si>
  <si>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</si>
  <si>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</si>
  <si>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</si>
  <si>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</si>
  <si>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</si>
  <si>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</si>
  <si>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</si>
  <si>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</si>
  <si>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</si>
  <si>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</si>
  <si>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</si>
  <si>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</si>
  <si>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</si>
  <si>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</si>
  <si>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</si>
  <si>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</si>
  <si>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</si>
  <si>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</si>
  <si>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</si>
  <si>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</si>
  <si>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</si>
  <si>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</si>
  <si>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</si>
  <si>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</si>
  <si>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</si>
  <si>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</si>
  <si>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</si>
  <si>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</si>
  <si>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</si>
  <si>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</si>
  <si>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</si>
  <si>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</si>
  <si>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</si>
  <si>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</si>
  <si>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</si>
  <si>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</si>
  <si>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</si>
  <si>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</si>
  <si>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</si>
  <si>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</si>
  <si>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</si>
  <si>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</si>
  <si>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</si>
  <si>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</si>
  <si>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</si>
  <si>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</si>
  <si>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</si>
  <si>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</si>
  <si>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</si>
  <si>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</si>
  <si>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</si>
  <si>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</si>
  <si>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</si>
  <si>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</si>
  <si>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</si>
  <si>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</si>
  <si>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</si>
  <si>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</si>
  <si>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</si>
  <si>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</si>
  <si>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</si>
  <si>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</si>
  <si>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</si>
  <si>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</si>
  <si>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</si>
  <si>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</si>
  <si>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</si>
  <si>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</si>
  <si>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</si>
  <si>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</si>
  <si>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</si>
  <si>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</si>
  <si>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</si>
  <si>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</si>
  <si>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</si>
  <si>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</si>
  <si>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</si>
  <si>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</si>
  <si>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</si>
  <si>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</si>
  <si>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</si>
  <si>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</si>
  <si>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</si>
  <si>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</si>
  <si>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</si>
  <si>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</si>
  <si>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</si>
  <si>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</si>
  <si>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</si>
  <si>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</si>
  <si>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</si>
  <si>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</si>
  <si>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</si>
  <si>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</si>
  <si>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</si>
  <si>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</si>
  <si>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</si>
  <si>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</si>
  <si>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</si>
  <si>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</si>
  <si>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</si>
  <si>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</si>
  <si>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</si>
  <si>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</si>
  <si>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</si>
  <si>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</si>
  <si>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</si>
  <si>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</si>
  <si>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</si>
  <si>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</si>
  <si>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</si>
  <si>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</si>
  <si>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</si>
  <si>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</si>
  <si>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</si>
  <si>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</si>
  <si>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</si>
  <si>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</si>
  <si>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</si>
  <si>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</si>
  <si>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</si>
  <si>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</si>
  <si>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</si>
  <si>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</si>
  <si>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</si>
  <si>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</si>
  <si>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</si>
  <si>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</si>
  <si>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</si>
  <si>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</si>
  <si>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</si>
  <si>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</si>
  <si>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</si>
  <si>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</si>
  <si>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</si>
  <si>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</si>
  <si>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</si>
  <si>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</si>
  <si>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</si>
  <si>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</si>
  <si>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</si>
  <si>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</si>
  <si>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</si>
  <si>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</si>
  <si>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</si>
  <si>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</si>
  <si>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</si>
  <si>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</si>
  <si>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</si>
  <si>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</si>
  <si>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</si>
  <si>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</si>
  <si>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</si>
  <si>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</si>
  <si>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</si>
  <si>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</si>
  <si>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</si>
  <si>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</si>
  <si>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</si>
  <si>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</si>
  <si>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</si>
  <si>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</si>
  <si>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</si>
  <si>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</si>
  <si>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</si>
  <si>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</si>
  <si>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</si>
  <si>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</si>
  <si>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</si>
  <si>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</si>
  <si>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</si>
  <si>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</si>
  <si>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</si>
  <si>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</si>
  <si>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</si>
  <si>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</si>
  <si>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</si>
  <si>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</si>
  <si>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</si>
  <si>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</si>
  <si>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</si>
  <si>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</si>
  <si>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</si>
  <si>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</si>
  <si>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</si>
  <si>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</si>
  <si>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</si>
  <si>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</si>
  <si>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</si>
  <si>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</si>
  <si>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</si>
  <si>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</si>
  <si>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</si>
  <si>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</si>
  <si>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</si>
  <si>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</si>
  <si>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</si>
  <si>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</si>
  <si>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</si>
  <si>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</si>
  <si>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</si>
  <si>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</si>
  <si>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</si>
  <si>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</si>
  <si>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</si>
  <si>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</si>
  <si>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</si>
  <si>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</si>
  <si>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</si>
  <si>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</si>
  <si>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</si>
  <si>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</si>
  <si>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</si>
  <si>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</si>
  <si>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</si>
  <si>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</si>
  <si>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</si>
  <si>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</si>
  <si>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</si>
  <si>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</si>
  <si>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</si>
  <si>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</si>
  <si>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</si>
  <si>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</si>
  <si>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</si>
  <si>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</si>
  <si>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</si>
  <si>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</si>
  <si>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</si>
  <si>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</si>
  <si>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</si>
  <si>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</si>
  <si>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</si>
  <si>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</si>
  <si>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</si>
  <si>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</si>
  <si>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</si>
  <si>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</si>
  <si>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</si>
  <si>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</si>
  <si>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</si>
  <si>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</si>
  <si>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</si>
  <si>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</si>
  <si>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</si>
  <si>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</si>
  <si>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</si>
  <si>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</si>
  <si>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</si>
  <si>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</si>
  <si>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</si>
  <si>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</si>
  <si>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</si>
  <si>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</si>
  <si>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</si>
  <si>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</si>
  <si>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</si>
  <si>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</si>
  <si>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</si>
  <si>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</si>
  <si>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</si>
  <si>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</si>
  <si>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</si>
  <si>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</si>
  <si>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</si>
  <si>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</si>
  <si>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</si>
  <si>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</si>
  <si>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</si>
  <si>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</si>
  <si>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</si>
  <si>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</si>
  <si>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</si>
  <si>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</si>
  <si>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</si>
  <si>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</si>
  <si>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</si>
  <si>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</si>
  <si>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</si>
  <si>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</si>
  <si>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</si>
  <si>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</si>
  <si>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</si>
  <si>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</si>
  <si>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</si>
  <si>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</si>
  <si>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</si>
  <si>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</si>
  <si>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</si>
  <si>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</si>
  <si>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</si>
  <si>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</si>
  <si>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</si>
  <si>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</si>
  <si>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</si>
  <si>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</si>
  <si>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</si>
  <si>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</si>
  <si>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</si>
  <si>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</si>
  <si>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</si>
  <si>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</si>
  <si>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</si>
  <si>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</si>
  <si>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</si>
  <si>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</si>
  <si>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</si>
  <si>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</si>
  <si>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</si>
  <si>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</si>
  <si>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</si>
  <si>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</si>
  <si>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</si>
  <si>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</si>
  <si>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</si>
  <si>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</si>
  <si>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</si>
  <si>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</si>
  <si>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</si>
  <si>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</si>
  <si>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</si>
  <si>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</si>
  <si>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</si>
  <si>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</si>
  <si>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</si>
  <si>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</si>
  <si>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</si>
  <si>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</si>
  <si>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</si>
  <si>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</si>
  <si>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</si>
  <si>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</si>
  <si>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</si>
  <si>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</si>
  <si>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</si>
  <si>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</si>
  <si>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</si>
  <si>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</si>
  <si>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</si>
  <si>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</si>
  <si>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</si>
  <si>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</si>
  <si>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</si>
  <si>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</si>
  <si>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</si>
  <si>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</si>
  <si>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</si>
  <si>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</si>
  <si>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</si>
  <si>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</si>
  <si>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</si>
  <si>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</si>
  <si>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</si>
  <si>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</si>
  <si>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</si>
  <si>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</si>
  <si>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</si>
  <si>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</si>
  <si>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</si>
  <si>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</si>
  <si>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</si>
  <si>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</si>
  <si>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</si>
  <si>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</si>
  <si>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</si>
  <si>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</si>
  <si>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</si>
  <si>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</si>
  <si>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</si>
  <si>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</si>
  <si>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</si>
  <si>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</si>
  <si>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</si>
  <si>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</si>
  <si>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</si>
  <si>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</si>
  <si>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</si>
  <si>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</si>
  <si>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</si>
  <si>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</si>
  <si>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</si>
  <si>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</si>
  <si>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</si>
  <si>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</si>
  <si>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</si>
  <si>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</si>
  <si>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</si>
  <si>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</si>
  <si>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</si>
  <si>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</si>
  <si>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</si>
  <si>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</si>
  <si>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</si>
  <si>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</si>
  <si>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</si>
  <si>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</si>
  <si>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</si>
  <si>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</si>
  <si>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</si>
  <si>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</si>
  <si>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</si>
  <si>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</si>
  <si>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</si>
  <si>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</si>
  <si>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</si>
  <si>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</si>
  <si>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</si>
  <si>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</si>
  <si>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</si>
  <si>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</si>
  <si>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</si>
  <si>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</si>
  <si>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</si>
  <si>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</si>
  <si>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</si>
  <si>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</si>
  <si>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</si>
  <si>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</si>
  <si>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</si>
  <si>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</si>
  <si>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</si>
  <si>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</si>
  <si>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</si>
  <si>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</si>
  <si>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</si>
  <si>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</si>
  <si>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</si>
  <si>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</si>
  <si>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</si>
  <si>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</si>
  <si>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</si>
  <si>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</si>
  <si>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</si>
  <si>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</si>
  <si>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</si>
  <si>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</si>
  <si>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</si>
  <si>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</si>
  <si>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</si>
  <si>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</si>
  <si>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</si>
  <si>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</si>
  <si>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</si>
  <si>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</si>
  <si>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</si>
  <si>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</si>
  <si>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</si>
  <si>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</si>
  <si>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</si>
  <si>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</si>
  <si>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</si>
  <si>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</si>
  <si>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</si>
  <si>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</si>
  <si>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</si>
  <si>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</si>
  <si>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</si>
  <si>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</si>
  <si>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</si>
  <si>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</si>
  <si>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</si>
  <si>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</si>
  <si>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</si>
  <si>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</si>
  <si>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</si>
  <si>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</si>
  <si>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</si>
  <si>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</si>
  <si>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</si>
  <si>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</si>
  <si>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</si>
  <si>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</si>
  <si>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</si>
  <si>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</si>
  <si>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</si>
  <si>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</si>
  <si>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</si>
  <si>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</si>
  <si>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</si>
  <si>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</si>
  <si>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</si>
  <si>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</si>
  <si>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</si>
  <si>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</si>
  <si>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</si>
  <si>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</si>
  <si>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</si>
  <si>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</si>
  <si>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</si>
  <si>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</si>
  <si>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</si>
  <si>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</si>
  <si>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</si>
  <si>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</si>
  <si>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</si>
  <si>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</si>
  <si>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</si>
  <si>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</si>
  <si>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</si>
  <si>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</si>
  <si>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</si>
  <si>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</si>
  <si>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</si>
  <si>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</si>
  <si>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</si>
  <si>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</si>
  <si>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</si>
  <si>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</si>
  <si>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</si>
  <si>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</si>
  <si>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</si>
  <si>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</si>
  <si>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</si>
  <si>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</si>
  <si>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</si>
  <si>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</si>
  <si>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</si>
  <si>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</si>
  <si>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</si>
  <si>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</si>
  <si>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</si>
  <si>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</si>
  <si>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</si>
  <si>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</si>
  <si>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</si>
  <si>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</si>
  <si>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</si>
  <si>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</si>
  <si>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</si>
  <si>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</si>
  <si>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</si>
  <si>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</si>
  <si>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</si>
  <si>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</si>
  <si>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</si>
  <si>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</si>
  <si>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</si>
  <si>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</si>
  <si>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</si>
  <si>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</si>
  <si>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</si>
  <si>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</si>
  <si>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</si>
  <si>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</si>
  <si>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</si>
  <si>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</si>
  <si>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</si>
  <si>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</si>
  <si>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</si>
  <si>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</si>
  <si>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</si>
  <si>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</si>
  <si>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</si>
  <si>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</si>
  <si>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</si>
  <si>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</si>
  <si>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</si>
  <si>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</si>
  <si>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</si>
  <si>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</si>
  <si>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</si>
  <si>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</si>
  <si>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</si>
  <si>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</si>
  <si>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</si>
  <si>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</si>
  <si>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</si>
  <si>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</si>
  <si>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</si>
  <si>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</si>
  <si>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</si>
  <si>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</si>
  <si>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</si>
  <si>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</si>
  <si>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</si>
  <si>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</si>
  <si>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</si>
  <si>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</si>
  <si>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</si>
  <si>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</si>
  <si>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</si>
  <si>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</si>
  <si>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</si>
  <si>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</si>
  <si>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</si>
  <si>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</si>
  <si>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</si>
  <si>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</si>
  <si>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</si>
  <si>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</si>
  <si>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</si>
  <si>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</si>
  <si>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</si>
  <si>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</si>
  <si>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</si>
  <si>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</si>
  <si>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</si>
  <si>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</si>
  <si>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</si>
  <si>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</si>
  <si>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</si>
  <si>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</si>
  <si>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</si>
  <si>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</si>
  <si>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</si>
  <si>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</si>
  <si>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</si>
  <si>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</si>
  <si>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</si>
  <si>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</si>
  <si>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</si>
  <si>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</si>
  <si>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</si>
  <si>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</si>
  <si>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</si>
  <si>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</si>
  <si>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</si>
  <si>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</si>
  <si>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</si>
  <si>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</si>
  <si>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</si>
  <si>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</si>
  <si>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</si>
  <si>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</si>
  <si>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</si>
  <si>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</si>
  <si>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</si>
  <si>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</si>
  <si>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</si>
  <si>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</si>
  <si>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</si>
  <si>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</si>
  <si>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</si>
  <si>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</si>
  <si>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</si>
  <si>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</si>
  <si>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</si>
  <si>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</si>
  <si>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</si>
  <si>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</si>
  <si>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</si>
  <si>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</si>
  <si>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</si>
  <si>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</si>
  <si>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</si>
  <si>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</si>
  <si>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</si>
  <si>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</si>
  <si>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</si>
  <si>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</si>
  <si>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</si>
  <si>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</si>
  <si>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</si>
  <si>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</si>
  <si>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</si>
  <si>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</si>
  <si>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</si>
  <si>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</si>
  <si>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</si>
  <si>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</si>
  <si>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</si>
  <si>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</si>
  <si>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</si>
  <si>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</si>
  <si>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</si>
  <si>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</si>
  <si>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</si>
  <si>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</si>
  <si>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</si>
  <si>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</si>
  <si>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</si>
  <si>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</si>
  <si>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</si>
  <si>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</si>
  <si>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</si>
  <si>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</si>
  <si>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</si>
  <si>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</si>
  <si>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</si>
  <si>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</si>
  <si>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</si>
  <si>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</si>
  <si>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</si>
  <si>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</si>
  <si>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</si>
  <si>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</si>
  <si>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</si>
  <si>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</si>
  <si>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</si>
  <si>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</si>
  <si>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</si>
  <si>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</si>
  <si>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</si>
  <si>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</si>
  <si>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</si>
  <si>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</si>
  <si>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</si>
  <si>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</si>
  <si>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</si>
  <si>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</si>
  <si>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</si>
  <si>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</si>
  <si>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</si>
  <si>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</si>
  <si>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</si>
  <si>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</si>
  <si>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</si>
  <si>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</si>
  <si>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</si>
  <si>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</si>
  <si>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</si>
  <si>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</si>
  <si>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</si>
  <si>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</si>
  <si>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</si>
  <si>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</si>
  <si>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</si>
  <si>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</si>
  <si>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</si>
  <si>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</si>
  <si>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</si>
  <si>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</si>
  <si>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</si>
  <si>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</si>
  <si>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</si>
  <si>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</si>
  <si>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</si>
  <si>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</si>
  <si>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</si>
  <si>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</si>
  <si>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</si>
  <si>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</si>
  <si>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</si>
  <si>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</si>
  <si>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</si>
  <si>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</si>
  <si>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</si>
  <si>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</si>
  <si>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</si>
  <si>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</si>
  <si>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</si>
  <si>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</si>
  <si>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</si>
  <si>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</si>
  <si>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</si>
  <si>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</si>
  <si>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</si>
  <si>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</si>
  <si>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</si>
  <si>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</si>
  <si>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</si>
  <si>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</si>
  <si>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</si>
  <si>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</si>
  <si>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</si>
  <si>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</si>
  <si>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</si>
  <si>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</si>
  <si>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</si>
  <si>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</si>
  <si>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</si>
  <si>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</si>
  <si>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</si>
  <si>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</si>
  <si>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</si>
  <si>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</si>
  <si>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</si>
  <si>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</si>
  <si>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</si>
  <si>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</si>
  <si>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</si>
  <si>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</si>
  <si>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</si>
  <si>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</si>
  <si>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</si>
  <si>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</si>
  <si>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</si>
  <si>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</si>
  <si>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</si>
  <si>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</si>
  <si>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</si>
  <si>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</si>
  <si>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</si>
  <si>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</si>
  <si>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</si>
  <si>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</si>
  <si>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</si>
  <si>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</si>
  <si>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</si>
  <si>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</si>
  <si>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</si>
  <si>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</si>
  <si>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</si>
  <si>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</si>
  <si>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</si>
  <si>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</si>
  <si>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</si>
  <si>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</si>
  <si>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</si>
  <si>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</si>
  <si>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</si>
  <si>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</si>
  <si>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</si>
  <si>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</si>
  <si>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</si>
  <si>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</si>
  <si>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</si>
  <si>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</si>
  <si>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</si>
  <si>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</si>
  <si>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</si>
  <si>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</si>
  <si>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</si>
  <si>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</si>
  <si>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</si>
  <si>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</si>
  <si>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</si>
  <si>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</si>
  <si>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</si>
  <si>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</si>
  <si>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</si>
  <si>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</si>
  <si>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</si>
  <si>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</si>
  <si>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</si>
  <si>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</si>
  <si>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</si>
  <si>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</si>
  <si>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</si>
  <si>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</si>
  <si>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</si>
  <si>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</si>
  <si>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</si>
  <si>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</si>
  <si>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</si>
  <si>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</si>
  <si>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</si>
  <si>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</si>
  <si>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</si>
  <si>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</si>
  <si>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</si>
  <si>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</si>
  <si>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</si>
  <si>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</si>
  <si>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</si>
  <si>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</si>
  <si>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</si>
  <si>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</si>
  <si>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</si>
  <si>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</si>
  <si>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</si>
  <si>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</si>
  <si>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</si>
  <si>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</si>
  <si>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</si>
  <si>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</si>
  <si>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</si>
  <si>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</si>
  <si>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</si>
  <si>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</si>
  <si>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</si>
  <si>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</si>
  <si>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</si>
  <si>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</si>
  <si>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</si>
  <si>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</si>
  <si>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</si>
  <si>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</si>
  <si>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</si>
  <si>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</si>
  <si>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</si>
  <si>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</si>
  <si>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</si>
  <si>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</si>
  <si>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</si>
  <si>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</si>
  <si>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</si>
  <si>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</si>
  <si>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</si>
  <si>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</si>
  <si>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</si>
  <si>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</si>
  <si>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</si>
  <si>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</si>
  <si>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</si>
  <si>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</si>
  <si>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</si>
  <si>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</si>
  <si>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</si>
  <si>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</si>
  <si>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</si>
  <si>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</si>
  <si>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</si>
  <si>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</si>
  <si>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</si>
  <si>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</si>
  <si>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</si>
  <si>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</si>
  <si>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</si>
  <si>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</si>
  <si>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</si>
  <si>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</si>
  <si>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</si>
  <si>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</si>
  <si>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</si>
  <si>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</si>
  <si>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</si>
  <si>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</si>
  <si>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</si>
  <si>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</si>
  <si>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</si>
  <si>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</si>
  <si>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</si>
  <si>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</si>
  <si>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</si>
  <si>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</si>
  <si>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</si>
  <si>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</si>
  <si>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</si>
  <si>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</si>
  <si>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</si>
  <si>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</si>
  <si>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</si>
  <si>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</si>
  <si>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</si>
  <si>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</si>
  <si>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</si>
  <si>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</si>
  <si>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</si>
  <si>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</si>
  <si>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</si>
  <si>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</si>
  <si>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</si>
  <si>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</si>
  <si>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</si>
  <si>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</si>
  <si>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</si>
  <si>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</si>
  <si>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</si>
  <si>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</si>
  <si>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</si>
  <si>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</si>
  <si>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</si>
  <si>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</si>
  <si>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</si>
  <si>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</si>
  <si>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</si>
  <si>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</si>
  <si>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</si>
  <si>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</si>
  <si>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</si>
  <si>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</si>
  <si>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</si>
  <si>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</si>
  <si>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</si>
  <si>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</si>
  <si>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</si>
  <si>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</si>
  <si>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</si>
  <si>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</si>
  <si>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</si>
  <si>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</si>
  <si>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</si>
  <si>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</si>
  <si>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</si>
  <si>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</si>
  <si>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</si>
  <si>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</si>
  <si>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</si>
  <si>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</si>
  <si>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</si>
  <si>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</si>
  <si>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</si>
  <si>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</si>
  <si>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</si>
  <si>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</si>
  <si>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</si>
  <si>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</si>
  <si>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</si>
  <si>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</si>
  <si>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</si>
  <si>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</si>
  <si>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</si>
  <si>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</si>
  <si>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</si>
  <si>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</si>
  <si>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</si>
  <si>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</si>
  <si>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</si>
  <si>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</si>
  <si>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</si>
  <si>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</si>
  <si>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</si>
  <si>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</si>
  <si>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</si>
  <si>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</si>
  <si>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</si>
  <si>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</si>
  <si>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</si>
  <si>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</si>
  <si>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</si>
  <si>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</si>
  <si>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</si>
  <si>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</si>
  <si>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</si>
  <si>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</si>
  <si>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</si>
  <si>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</si>
  <si>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</si>
  <si>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</si>
  <si>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</si>
  <si>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</si>
  <si>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</si>
  <si>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</si>
  <si>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</si>
  <si>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</si>
  <si>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</si>
  <si>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</si>
  <si>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</si>
  <si>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</si>
  <si>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</si>
  <si>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</si>
  <si>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</si>
  <si>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</si>
  <si>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</si>
  <si>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</si>
  <si>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</si>
  <si>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</si>
  <si>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</si>
  <si>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</si>
  <si>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</si>
  <si>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</si>
  <si>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</si>
  <si>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</si>
  <si>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</si>
  <si>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</si>
  <si>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</si>
  <si>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</si>
  <si>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</si>
  <si>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</si>
  <si>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</si>
  <si>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</si>
  <si>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</si>
  <si>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</si>
  <si>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</si>
  <si>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</si>
  <si>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</si>
  <si>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</si>
  <si>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</si>
  <si>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</si>
  <si>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</si>
  <si>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</si>
  <si>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</si>
  <si>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</si>
  <si>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</si>
  <si>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</si>
  <si>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</si>
  <si>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</si>
  <si>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</si>
  <si>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</si>
  <si>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</si>
  <si>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</si>
  <si>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</si>
  <si>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</si>
  <si>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</si>
  <si>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</si>
  <si>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</si>
  <si>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</si>
  <si>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</si>
  <si>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</si>
  <si>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</si>
  <si>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</si>
  <si>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</si>
  <si>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</si>
  <si>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</si>
  <si>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</si>
  <si>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</si>
  <si>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</si>
  <si>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</si>
  <si>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</si>
  <si>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</si>
  <si>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</si>
  <si>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</si>
  <si>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</si>
  <si>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</si>
  <si>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</si>
  <si>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</si>
  <si>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</si>
  <si>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</si>
  <si>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</si>
  <si>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</si>
  <si>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</si>
  <si>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</si>
  <si>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</si>
  <si>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</si>
  <si>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</si>
  <si>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</si>
  <si>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</si>
  <si>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</si>
  <si>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</si>
  <si>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</si>
  <si>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</si>
  <si>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</si>
  <si>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</si>
  <si>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</si>
  <si>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</si>
  <si>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</si>
  <si>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</si>
  <si>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</si>
  <si>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</si>
  <si>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</si>
  <si>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</si>
  <si>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</si>
  <si>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</si>
  <si>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</si>
  <si>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</si>
  <si>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</si>
  <si>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</si>
  <si>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</si>
  <si>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</si>
  <si>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</si>
  <si>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</si>
  <si>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</si>
  <si>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</si>
  <si>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</si>
  <si>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</si>
  <si>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</si>
  <si>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</si>
  <si>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</si>
  <si>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</si>
  <si>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</si>
  <si>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</si>
  <si>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</si>
  <si>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</si>
  <si>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</si>
  <si>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</si>
  <si>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</si>
  <si>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</si>
  <si>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</si>
  <si>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</si>
  <si>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</si>
  <si>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</si>
  <si>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</si>
  <si>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</si>
  <si>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</si>
  <si>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</si>
  <si>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</si>
  <si>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</si>
  <si>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</si>
  <si>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</si>
  <si>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</si>
  <si>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</si>
  <si>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</si>
  <si>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</si>
  <si>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</si>
  <si>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</si>
  <si>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</si>
  <si>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</si>
  <si>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</si>
  <si>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</si>
  <si>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</si>
  <si>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</si>
  <si>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</si>
  <si>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</si>
  <si>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</si>
  <si>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</si>
  <si>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</si>
  <si>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</si>
  <si>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</si>
  <si>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</si>
  <si>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</si>
  <si>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</si>
  <si>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</si>
  <si>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</si>
  <si>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</si>
  <si>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</si>
  <si>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</si>
  <si>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</si>
  <si>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</si>
  <si>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</si>
  <si>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</si>
  <si>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</si>
  <si>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</si>
  <si>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</si>
  <si>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</si>
  <si>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</si>
  <si>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</si>
  <si>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</si>
  <si>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</si>
  <si>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</si>
  <si>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</si>
  <si>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</si>
  <si>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</si>
  <si>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</si>
  <si>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</si>
  <si>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</si>
  <si>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</si>
  <si>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</si>
  <si>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</si>
  <si>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</si>
  <si>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</si>
  <si>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</si>
  <si>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</si>
  <si>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</si>
  <si>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</si>
  <si>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</si>
  <si>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</si>
  <si>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</si>
  <si>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</si>
  <si>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</si>
  <si>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</si>
  <si>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</si>
  <si>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</si>
  <si>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</si>
  <si>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</si>
  <si>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</si>
  <si>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</si>
  <si>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</si>
  <si>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</si>
  <si>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</si>
  <si>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</si>
  <si>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</si>
  <si>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</si>
  <si>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</si>
  <si>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</si>
  <si>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</si>
  <si>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</si>
  <si>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</si>
  <si>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</si>
  <si>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</si>
  <si>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</si>
  <si>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</si>
  <si>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</si>
  <si>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</si>
  <si>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</si>
  <si>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</si>
  <si>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</si>
  <si>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</si>
  <si>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</si>
  <si>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</si>
  <si>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</si>
  <si>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</si>
  <si>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</si>
  <si>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</si>
  <si>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</si>
  <si>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</si>
  <si>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</si>
  <si>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</si>
  <si>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</si>
  <si>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</si>
  <si>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</si>
  <si>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</si>
  <si>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</si>
  <si>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</si>
  <si>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</si>
  <si>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</si>
  <si>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</si>
  <si>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</si>
  <si>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</si>
  <si>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</si>
  <si>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</si>
  <si>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</si>
  <si>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</si>
  <si>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</si>
  <si>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</si>
  <si>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</si>
  <si>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</si>
  <si>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</si>
  <si>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</si>
  <si>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</si>
  <si>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</si>
  <si>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</si>
  <si>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</si>
  <si>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</si>
  <si>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</si>
  <si>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</si>
  <si>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</si>
  <si>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</si>
  <si>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</si>
  <si>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</si>
  <si>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</si>
  <si>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</si>
  <si>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</si>
  <si>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</si>
  <si>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</si>
  <si>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</si>
  <si>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</si>
  <si>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</si>
  <si>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</si>
  <si>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</si>
  <si>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</si>
  <si>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</si>
  <si>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</si>
  <si>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</si>
  <si>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</si>
  <si>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</si>
  <si>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</si>
  <si>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</si>
  <si>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</si>
  <si>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</si>
  <si>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</si>
  <si>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</si>
  <si>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</si>
  <si>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</si>
  <si>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</si>
  <si>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</si>
  <si>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</si>
  <si>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</si>
  <si>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</si>
  <si>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</si>
  <si>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</si>
  <si>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</si>
  <si>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</si>
  <si>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</si>
  <si>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</si>
  <si>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</si>
  <si>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</si>
  <si>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</si>
  <si>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</si>
  <si>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</si>
  <si>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</si>
  <si>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</si>
  <si>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</si>
  <si>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</si>
  <si>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</si>
  <si>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</si>
  <si>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</si>
  <si>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</si>
  <si>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</si>
  <si>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</si>
  <si>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</si>
  <si>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</si>
  <si>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</si>
  <si>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</si>
  <si>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</si>
  <si>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</si>
  <si>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</si>
  <si>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</si>
  <si>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</si>
  <si>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</si>
  <si>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</si>
  <si>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</si>
  <si>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</si>
  <si>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</si>
  <si>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</si>
  <si>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</si>
  <si>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</si>
  <si>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</si>
  <si>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</si>
  <si>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</si>
  <si>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</si>
  <si>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</si>
  <si>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</si>
  <si>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</si>
  <si>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</si>
  <si>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</si>
  <si>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</si>
  <si>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</si>
  <si>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</si>
  <si>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</si>
  <si>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</si>
  <si>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</si>
  <si>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</si>
  <si>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</si>
  <si>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</si>
  <si>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</si>
  <si>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</si>
  <si>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</si>
  <si>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</si>
  <si>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</si>
  <si>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</si>
  <si>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</si>
  <si>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</si>
  <si>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</si>
  <si>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</si>
  <si>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</si>
  <si>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</si>
  <si>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</si>
  <si>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</si>
  <si>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</si>
  <si>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</si>
  <si>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</si>
  <si>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</si>
  <si>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</si>
  <si>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</si>
  <si>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</si>
  <si>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</si>
  <si>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</si>
  <si>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</si>
  <si>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</si>
  <si>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</si>
  <si>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</si>
  <si>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</si>
  <si>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</si>
  <si>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</si>
  <si>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</si>
  <si>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</si>
  <si>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</si>
  <si>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</si>
  <si>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</si>
  <si>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</si>
  <si>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</si>
  <si>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</si>
  <si>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</si>
  <si>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</si>
  <si>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</si>
  <si>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</si>
  <si>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</si>
  <si>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</si>
  <si>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</si>
  <si>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</si>
  <si>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</si>
  <si>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</si>
  <si>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</si>
  <si>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</si>
  <si>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</si>
  <si>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</si>
  <si>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</si>
  <si>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</si>
  <si>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</si>
  <si>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</si>
  <si>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</si>
  <si>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</si>
  <si>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</si>
  <si>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</si>
  <si>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</si>
  <si>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</si>
  <si>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</si>
  <si>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</si>
  <si>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</si>
  <si>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</si>
  <si>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</si>
  <si>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</si>
  <si>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</si>
  <si>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</si>
  <si>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</si>
  <si>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</si>
  <si>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</si>
  <si>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</si>
  <si>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</si>
  <si>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</si>
  <si>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</si>
  <si>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</si>
  <si>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</si>
  <si>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</si>
  <si>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</si>
  <si>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</si>
  <si>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</si>
  <si>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</si>
  <si>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</si>
  <si>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</si>
  <si>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</si>
  <si>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</si>
  <si>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</si>
  <si>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</si>
  <si>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</si>
  <si>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</si>
  <si>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</si>
  <si>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</si>
  <si>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</si>
  <si>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</si>
  <si>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</si>
  <si>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</si>
  <si>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</si>
  <si>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</si>
  <si>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</si>
  <si>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</si>
  <si>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</si>
  <si>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</si>
  <si>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</si>
  <si>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</si>
  <si>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</si>
  <si>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</si>
  <si>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</si>
  <si>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</si>
  <si>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</si>
  <si>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</si>
  <si>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</si>
  <si>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</si>
  <si>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</si>
  <si>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</si>
  <si>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</si>
  <si>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</si>
  <si>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</si>
  <si>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</si>
  <si>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</si>
  <si>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</si>
  <si>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</si>
  <si>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</si>
  <si>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</si>
  <si>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</si>
  <si>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</si>
  <si>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</si>
  <si>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</si>
  <si>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</si>
  <si>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</si>
  <si>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</si>
  <si>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</si>
  <si>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</si>
  <si>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</si>
  <si>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</si>
  <si>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</si>
  <si>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</si>
  <si>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</si>
  <si>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</si>
  <si>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</si>
  <si>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</si>
  <si>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</si>
  <si>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</si>
  <si>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</si>
  <si>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</si>
  <si>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</si>
  <si>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</si>
  <si>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</si>
  <si>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</si>
  <si>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</si>
  <si>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</si>
  <si>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</si>
  <si>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</si>
  <si>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</si>
  <si>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</si>
  <si>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</si>
  <si>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</si>
  <si>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</si>
  <si>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</si>
  <si>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</si>
  <si>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</si>
  <si>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</si>
  <si>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</si>
  <si>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</si>
  <si>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</si>
  <si>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</si>
  <si>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</si>
  <si>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</si>
  <si>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</si>
  <si>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</si>
  <si>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</si>
  <si>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</si>
  <si>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</si>
  <si>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</si>
  <si>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</si>
  <si>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</si>
  <si>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</si>
  <si>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</si>
  <si>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</si>
  <si>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</si>
  <si>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</si>
  <si>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</si>
  <si>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</si>
  <si>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</si>
  <si>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</si>
  <si>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</si>
  <si>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</si>
  <si>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</si>
  <si>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</si>
  <si>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</si>
  <si>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</si>
  <si>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</si>
  <si>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</si>
  <si>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</si>
  <si>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</si>
  <si>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</si>
  <si>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</si>
  <si>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</si>
  <si>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</si>
  <si>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</si>
  <si>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</si>
  <si>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</si>
  <si>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</si>
  <si>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</si>
  <si>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</si>
  <si>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</si>
  <si>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</si>
  <si>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</si>
  <si>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</si>
  <si>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</si>
  <si>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</si>
  <si>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</si>
  <si>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</si>
  <si>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</si>
  <si>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</si>
  <si>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</si>
  <si>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</si>
  <si>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</si>
  <si>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</si>
  <si>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</si>
  <si>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</si>
  <si>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</si>
  <si>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</si>
  <si>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</si>
  <si>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</si>
  <si>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</si>
  <si>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</si>
  <si>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</si>
  <si>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</si>
  <si>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</si>
  <si>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</si>
  <si>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</si>
  <si>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</si>
  <si>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</si>
  <si>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</si>
  <si>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</si>
  <si>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</si>
  <si>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</si>
  <si>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</si>
  <si>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</si>
  <si>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</si>
  <si>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</si>
  <si>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</si>
  <si>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</si>
  <si>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</si>
  <si>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</si>
  <si>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</si>
  <si>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</si>
  <si>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</si>
  <si>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</si>
  <si>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</si>
  <si>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</si>
  <si>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</si>
  <si>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</si>
  <si>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</si>
  <si>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</si>
  <si>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</si>
  <si>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</si>
  <si>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</si>
  <si>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</si>
  <si>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</si>
  <si>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</si>
  <si>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</si>
  <si>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</si>
  <si>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</si>
  <si>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</si>
  <si>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</si>
  <si>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</si>
  <si>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</si>
  <si>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</si>
  <si>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</si>
  <si>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</si>
  <si>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</si>
  <si>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</si>
  <si>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</si>
  <si>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</si>
  <si>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</si>
  <si>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</si>
  <si>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</si>
  <si>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</si>
  <si>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</si>
  <si>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</si>
  <si>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</si>
  <si>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</si>
  <si>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</si>
  <si>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</si>
  <si>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</si>
  <si>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</si>
  <si>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</si>
  <si>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</si>
  <si>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</si>
  <si>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</si>
  <si>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</si>
  <si>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</si>
  <si>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</si>
  <si>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</si>
  <si>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</si>
  <si>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</si>
  <si>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</si>
  <si>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</si>
  <si>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</si>
  <si>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</si>
  <si>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</si>
  <si>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</si>
  <si>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</si>
  <si>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</si>
  <si>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</si>
  <si>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</si>
  <si>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</si>
  <si>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</si>
  <si>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</si>
  <si>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</si>
  <si>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</si>
  <si>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</si>
  <si>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</si>
  <si>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</si>
  <si>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</si>
  <si>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</si>
  <si>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</si>
  <si>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</si>
  <si>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</si>
  <si>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</si>
  <si>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</si>
  <si>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</si>
  <si>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</si>
  <si>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</si>
  <si>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</si>
  <si>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</si>
  <si>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</si>
  <si>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</si>
  <si>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</si>
  <si>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</si>
  <si>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</si>
  <si>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</si>
  <si>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</si>
  <si>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</si>
  <si>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</si>
  <si>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</si>
  <si>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</si>
  <si>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</si>
  <si>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</si>
  <si>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</si>
  <si>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</si>
  <si>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</si>
  <si>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</si>
  <si>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</si>
  <si>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</si>
  <si>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</si>
  <si>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</si>
  <si>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</si>
  <si>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</si>
  <si>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</si>
  <si>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</si>
  <si>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</si>
  <si>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</si>
  <si>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</si>
  <si>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</si>
  <si>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</si>
  <si>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</si>
  <si>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</si>
  <si>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</si>
  <si>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</si>
  <si>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</si>
  <si>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</si>
  <si>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</si>
  <si>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</si>
  <si>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</si>
  <si>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</si>
  <si>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</si>
  <si>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</si>
  <si>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</si>
  <si>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</si>
  <si>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</si>
  <si>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</si>
  <si>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</si>
  <si>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</si>
  <si>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</si>
  <si>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</si>
  <si>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</si>
  <si>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</si>
  <si>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</si>
  <si>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</si>
  <si>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</si>
  <si>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</si>
  <si>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</si>
  <si>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</si>
  <si>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</si>
  <si>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</si>
  <si>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</si>
  <si>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</si>
  <si>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</si>
  <si>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</si>
  <si>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</si>
  <si>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</si>
  <si>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</si>
  <si>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</si>
  <si>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</si>
  <si>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</si>
  <si>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</si>
  <si>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</si>
  <si>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</si>
  <si>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</si>
  <si>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</si>
  <si>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</si>
  <si>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</si>
  <si>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</si>
  <si>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</si>
  <si>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</si>
  <si>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</si>
  <si>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</si>
  <si>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</si>
  <si>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</si>
  <si>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</si>
  <si>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</si>
  <si>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</si>
  <si>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</si>
  <si>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</si>
  <si>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</si>
  <si>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</si>
  <si>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</si>
  <si>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</si>
  <si>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</si>
  <si>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</si>
  <si>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</si>
  <si>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</si>
  <si>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</si>
  <si>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</si>
  <si>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</si>
  <si>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</si>
  <si>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</si>
  <si>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</si>
  <si>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</si>
  <si>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</si>
  <si>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</si>
  <si>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</si>
  <si>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</si>
  <si>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</si>
  <si>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</si>
  <si>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</si>
  <si>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</si>
  <si>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</si>
  <si>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</si>
  <si>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</si>
  <si>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</si>
  <si>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</si>
  <si>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</si>
  <si>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</si>
  <si>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</si>
  <si>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</si>
  <si>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</si>
  <si>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</si>
  <si>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</si>
  <si>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</si>
  <si>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</si>
  <si>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</si>
  <si>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</si>
  <si>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</si>
  <si>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</si>
  <si>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</si>
  <si>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</si>
  <si>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</si>
  <si>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</si>
  <si>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</si>
  <si>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</si>
  <si>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</si>
  <si>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</si>
  <si>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</si>
  <si>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</si>
  <si>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</si>
  <si>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</si>
  <si>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</si>
  <si>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</si>
  <si>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</si>
  <si>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</si>
  <si>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</si>
  <si>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</si>
  <si>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</si>
  <si>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</si>
  <si>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</si>
  <si>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</si>
  <si>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</si>
  <si>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</si>
  <si>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</si>
  <si>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</si>
  <si>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</si>
  <si>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</si>
  <si>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</si>
  <si>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</si>
  <si>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</si>
  <si>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</si>
  <si>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</si>
  <si>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</si>
  <si>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</si>
  <si>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</si>
  <si>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</si>
  <si>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</si>
  <si>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</si>
  <si>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</si>
  <si>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</si>
  <si>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</si>
  <si>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</si>
  <si>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</si>
  <si>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</si>
  <si>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</si>
  <si>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</si>
  <si>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</si>
  <si>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</si>
  <si>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</si>
  <si>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</si>
  <si>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</si>
  <si>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</si>
  <si>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</si>
  <si>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</si>
  <si>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</si>
  <si>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</si>
  <si>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</si>
  <si>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</si>
  <si>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</si>
  <si>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</si>
  <si>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</si>
  <si>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</si>
  <si>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</si>
  <si>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</si>
  <si>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</si>
  <si>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</si>
  <si>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</si>
  <si>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</si>
  <si>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</si>
  <si>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</si>
  <si>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</si>
  <si>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</si>
  <si>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</si>
  <si>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</si>
  <si>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</si>
  <si>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</si>
  <si>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</si>
  <si>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</si>
  <si>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</si>
  <si>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</si>
  <si>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</si>
  <si>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</si>
  <si>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</si>
  <si>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</si>
  <si>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</si>
  <si>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</si>
  <si>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</si>
  <si>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</si>
  <si>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</si>
  <si>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</si>
  <si>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</si>
  <si>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</si>
  <si>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</si>
  <si>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</si>
  <si>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</si>
  <si>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</si>
  <si>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</si>
  <si>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</si>
  <si>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</si>
  <si>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</si>
  <si>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</si>
  <si>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</si>
  <si>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</si>
  <si>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</si>
  <si>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</si>
  <si>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</si>
  <si>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</si>
  <si>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</si>
  <si>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</si>
  <si>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</si>
  <si>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</si>
  <si>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</si>
  <si>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</si>
  <si>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</si>
  <si>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</si>
  <si>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</si>
  <si>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</si>
  <si>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</si>
  <si>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</si>
  <si>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</si>
  <si>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</si>
  <si>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</si>
  <si>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</si>
  <si>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</si>
  <si>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</si>
  <si>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</si>
  <si>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</si>
  <si>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</si>
  <si>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</si>
  <si>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</si>
  <si>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</si>
  <si>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</si>
  <si>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</si>
  <si>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</si>
  <si>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</si>
  <si>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</si>
  <si>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</si>
  <si>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</si>
  <si>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</si>
  <si>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</si>
  <si>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</si>
  <si>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</si>
  <si>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</si>
  <si>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</si>
  <si>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</si>
  <si>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</si>
  <si>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</si>
  <si>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</si>
  <si>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</si>
  <si>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</si>
  <si>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</si>
  <si>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</si>
  <si>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</si>
  <si>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</si>
  <si>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</si>
  <si>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</si>
  <si>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</si>
  <si>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</si>
  <si>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</si>
  <si>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</si>
  <si>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</si>
  <si>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</si>
  <si>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</si>
  <si>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</si>
  <si>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</si>
  <si>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</si>
  <si>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</si>
  <si>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</si>
  <si>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</si>
  <si>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</si>
  <si>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</si>
  <si>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</si>
  <si>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</si>
  <si>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</si>
  <si>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</si>
  <si>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</si>
  <si>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</si>
  <si>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</si>
  <si>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</si>
  <si>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</si>
  <si>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</si>
  <si>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</si>
  <si>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</si>
  <si>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</si>
  <si>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</si>
  <si>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</si>
  <si>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</si>
  <si>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</si>
  <si>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</si>
  <si>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</si>
  <si>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</si>
  <si>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</si>
  <si>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</si>
  <si>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</si>
  <si>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</si>
  <si>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</si>
  <si>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</si>
  <si>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</si>
  <si>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</si>
  <si>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</si>
  <si>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</si>
  <si>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</si>
  <si>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</si>
  <si>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</si>
  <si>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</si>
  <si>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</si>
  <si>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</si>
  <si>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</si>
  <si>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</si>
  <si>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</si>
  <si>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</si>
  <si>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</si>
  <si>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</si>
  <si>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</si>
  <si>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</si>
  <si>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</si>
  <si>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</si>
  <si>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</si>
  <si>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</si>
  <si>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</si>
  <si>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</si>
  <si>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</si>
  <si>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</si>
  <si>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</si>
  <si>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</si>
  <si>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</si>
  <si>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</si>
  <si>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</si>
  <si>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</si>
  <si>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</si>
  <si>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</si>
  <si>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</si>
  <si>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</si>
  <si>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</si>
  <si>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</si>
  <si>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</si>
  <si>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</si>
  <si>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</si>
  <si>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</si>
  <si>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</si>
  <si>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</si>
  <si>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</si>
  <si>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</si>
  <si>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</si>
  <si>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</si>
  <si>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</si>
  <si>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</si>
  <si>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</si>
  <si>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</si>
  <si>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</si>
  <si>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</si>
  <si>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</si>
  <si>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</si>
  <si>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</si>
  <si>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</si>
  <si>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</si>
  <si>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</si>
  <si>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</si>
  <si>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</si>
  <si>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</si>
  <si>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</si>
  <si>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</si>
  <si>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</si>
  <si>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</si>
  <si>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</si>
  <si>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</si>
  <si>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</si>
  <si>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</si>
  <si>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</si>
  <si>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</si>
  <si>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</si>
  <si>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</si>
  <si>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</si>
  <si>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</si>
  <si>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</si>
  <si>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</si>
  <si>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</si>
  <si>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</si>
  <si>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</si>
  <si>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</si>
  <si>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</si>
  <si>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</si>
  <si>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</si>
  <si>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</si>
  <si>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</si>
  <si>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</si>
  <si>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</si>
  <si>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</si>
  <si>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</si>
  <si>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</si>
  <si>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</si>
  <si>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</si>
  <si>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</si>
  <si>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</si>
  <si>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</si>
  <si>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</si>
  <si>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</si>
  <si>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</si>
  <si>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</si>
  <si>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</si>
  <si>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</si>
  <si>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</si>
  <si>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</si>
  <si>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</si>
  <si>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</si>
  <si>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</si>
  <si>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</si>
  <si>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</si>
  <si>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</si>
  <si>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</si>
  <si>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</si>
  <si>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</si>
  <si>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</si>
  <si>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</si>
  <si>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</si>
  <si>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</si>
  <si>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</si>
  <si>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</si>
  <si>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</si>
  <si>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</si>
  <si>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</si>
  <si>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</si>
  <si>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</si>
  <si>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</si>
  <si>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</si>
  <si>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</si>
  <si>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</si>
  <si>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</si>
  <si>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</si>
  <si>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</si>
  <si>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</si>
  <si>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</si>
  <si>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</si>
  <si>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</si>
  <si>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</si>
  <si>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</si>
  <si>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</si>
  <si>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</si>
  <si>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</si>
  <si>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</si>
  <si>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</si>
  <si>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</si>
  <si>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</si>
  <si>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</si>
  <si>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</si>
  <si>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</si>
  <si>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</si>
  <si>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</si>
  <si>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</si>
  <si>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</si>
  <si>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</si>
  <si>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</si>
  <si>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</si>
  <si>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</si>
  <si>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</si>
  <si>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</si>
  <si>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</si>
  <si>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</si>
  <si>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</si>
  <si>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</si>
  <si>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</si>
  <si>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</si>
  <si>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</si>
  <si>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</si>
  <si>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</si>
  <si>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</si>
  <si>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</si>
  <si>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</si>
  <si>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</si>
  <si>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</si>
  <si>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</si>
  <si>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</si>
  <si>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</si>
  <si>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</si>
  <si>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</si>
  <si>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</si>
  <si>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</si>
  <si>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</si>
  <si>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</si>
  <si>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</si>
  <si>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</si>
  <si>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</si>
  <si>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</si>
  <si>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</si>
  <si>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</si>
  <si>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</si>
  <si>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</si>
  <si>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</si>
  <si>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</si>
  <si>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</si>
  <si>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</si>
  <si>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</si>
  <si>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</si>
  <si>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</si>
  <si>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</si>
  <si>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</si>
  <si>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</si>
  <si>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</si>
  <si>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</si>
  <si>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</si>
  <si>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</si>
  <si>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</si>
  <si>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</si>
  <si>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</si>
  <si>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</si>
  <si>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</si>
  <si>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</si>
  <si>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</si>
  <si>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</si>
  <si>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</si>
  <si>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</si>
  <si>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</si>
  <si>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</si>
  <si>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</si>
  <si>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</si>
  <si>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</si>
  <si>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</si>
  <si>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</si>
  <si>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</si>
  <si>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</si>
  <si>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</si>
  <si>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</si>
  <si>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</si>
  <si>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</si>
  <si>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</si>
  <si>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</si>
  <si>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</si>
  <si>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</si>
  <si>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</si>
  <si>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</si>
  <si>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</si>
  <si>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</si>
  <si>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</si>
  <si>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</si>
  <si>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</si>
  <si>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</si>
  <si>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</si>
  <si>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</si>
  <si>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</si>
  <si>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</si>
  <si>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</si>
  <si>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</si>
  <si>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</si>
  <si>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</si>
  <si>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</si>
  <si>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</si>
  <si>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</si>
  <si>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</si>
  <si>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</si>
  <si>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</si>
  <si>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</si>
  <si>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</si>
  <si>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</si>
  <si>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</si>
  <si>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</si>
  <si>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</si>
  <si>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</si>
  <si>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</si>
  <si>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</si>
  <si>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</si>
  <si>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</si>
  <si>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</si>
  <si>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</si>
  <si>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</si>
  <si>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</si>
  <si>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</si>
  <si>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</si>
  <si>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</si>
  <si>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</si>
  <si>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</si>
  <si>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</si>
  <si>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</si>
  <si>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</si>
  <si>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</si>
  <si>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</si>
  <si>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</si>
  <si>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</si>
  <si>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</si>
  <si>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</si>
  <si>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</si>
  <si>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</si>
  <si>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</si>
  <si>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</si>
  <si>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</si>
  <si>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</si>
  <si>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</si>
  <si>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</si>
  <si>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</si>
  <si>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</si>
  <si>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</si>
  <si>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</si>
  <si>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</si>
  <si>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</si>
  <si>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</si>
  <si>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</si>
  <si>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</si>
  <si>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</si>
  <si>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</si>
  <si>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</si>
  <si>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</si>
  <si>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</si>
  <si>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</si>
  <si>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</si>
  <si>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</si>
  <si>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</si>
  <si>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</si>
  <si>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</si>
  <si>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</si>
  <si>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</si>
  <si>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</si>
  <si>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</si>
  <si>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</si>
  <si>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</si>
  <si>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</si>
  <si>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</si>
  <si>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</si>
  <si>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</si>
  <si>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</si>
  <si>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</si>
  <si>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</si>
  <si>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</si>
  <si>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</si>
  <si>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</si>
  <si>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</si>
  <si>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</si>
  <si>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</si>
  <si>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</si>
  <si>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</si>
  <si>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</si>
  <si>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</si>
  <si>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</si>
  <si>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</si>
  <si>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</si>
  <si>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</si>
  <si>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</si>
  <si>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</si>
  <si>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</si>
  <si>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</si>
  <si>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</si>
  <si>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</si>
  <si>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</si>
  <si>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</si>
  <si>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</si>
  <si>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</si>
  <si>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</si>
  <si>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</si>
  <si>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</si>
  <si>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</si>
  <si>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</si>
  <si>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</si>
  <si>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</si>
  <si>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</si>
  <si>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</si>
  <si>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</si>
  <si>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</si>
  <si>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</si>
  <si>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</si>
  <si>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</si>
  <si>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</si>
  <si>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</si>
  <si>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</si>
  <si>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</si>
  <si>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</si>
  <si>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</si>
  <si>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</si>
  <si>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</si>
  <si>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</si>
  <si>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</si>
  <si>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</si>
  <si>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</si>
  <si>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</si>
  <si>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</si>
  <si>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</si>
  <si>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</si>
  <si>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</si>
  <si>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</si>
  <si>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</si>
  <si>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</si>
  <si>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</si>
  <si>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</si>
  <si>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</si>
  <si>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</si>
  <si>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</si>
  <si>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</si>
  <si>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</si>
  <si>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</si>
  <si>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</si>
  <si>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</si>
  <si>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</si>
  <si>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</si>
  <si>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</si>
  <si>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</si>
  <si>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</si>
  <si>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</si>
  <si>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</si>
  <si>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</si>
  <si>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</si>
  <si>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</si>
  <si>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</si>
  <si>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</si>
  <si>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</si>
  <si>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</si>
  <si>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</si>
  <si>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</si>
  <si>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</si>
  <si>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</si>
  <si>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</si>
  <si>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</si>
  <si>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</si>
  <si>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</si>
  <si>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</si>
  <si>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</si>
  <si>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</si>
  <si>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</si>
  <si>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</si>
  <si>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</si>
  <si>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</si>
  <si>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</si>
  <si>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</si>
  <si>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</si>
  <si>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</si>
  <si>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</si>
  <si>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</si>
  <si>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</si>
  <si>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</si>
  <si>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</si>
  <si>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</si>
  <si>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</si>
  <si>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</si>
  <si>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</si>
  <si>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</si>
  <si>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</si>
  <si>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</si>
  <si>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</si>
  <si>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</si>
  <si>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</si>
  <si>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</si>
  <si>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</si>
  <si>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</si>
  <si>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</si>
  <si>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</si>
  <si>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</si>
  <si>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</si>
  <si>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</si>
  <si>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</si>
  <si>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</si>
  <si>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</si>
  <si>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</si>
  <si>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</si>
  <si>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</si>
  <si>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</si>
  <si>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</si>
  <si>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</si>
  <si>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</si>
  <si>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</si>
  <si>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</si>
  <si>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</si>
  <si>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</si>
  <si>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</si>
  <si>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</si>
  <si>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</si>
  <si>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</si>
  <si>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</si>
  <si>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</si>
  <si>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</si>
  <si>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</si>
  <si>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</si>
  <si>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</si>
  <si>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</si>
  <si>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</si>
  <si>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</si>
  <si>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</si>
  <si>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</si>
  <si>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</si>
  <si>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</si>
  <si>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</si>
  <si>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</si>
  <si>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</si>
  <si>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</si>
  <si>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</si>
  <si>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</si>
  <si>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</si>
  <si>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</si>
  <si>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</si>
  <si>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</si>
  <si>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</si>
  <si>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</si>
  <si>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</si>
  <si>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</si>
  <si>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</si>
  <si>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</si>
  <si>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</si>
  <si>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</si>
  <si>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</si>
  <si>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</si>
  <si>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</si>
  <si>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</si>
  <si>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</si>
  <si>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</si>
  <si>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</si>
  <si>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</si>
  <si>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</si>
  <si>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</si>
  <si>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</si>
  <si>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</si>
  <si>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</si>
  <si>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</si>
  <si>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</si>
  <si>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</si>
  <si>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</si>
  <si>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</si>
  <si>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</si>
  <si>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</si>
  <si>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</si>
  <si>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</si>
  <si>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</si>
  <si>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</si>
  <si>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</si>
  <si>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</si>
  <si>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</si>
  <si>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</si>
  <si>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</si>
  <si>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</si>
  <si>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</si>
  <si>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</si>
  <si>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</si>
  <si>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</si>
  <si>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</si>
  <si>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</si>
  <si>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</si>
  <si>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</si>
  <si>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</si>
  <si>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</si>
  <si>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</si>
  <si>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</si>
  <si>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</si>
  <si>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</si>
  <si>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</si>
  <si>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</si>
  <si>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</si>
  <si>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</si>
  <si>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</si>
  <si>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</si>
  <si>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</si>
  <si>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</si>
  <si>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</si>
  <si>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</si>
  <si>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</si>
  <si>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</si>
  <si>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</si>
  <si>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</si>
  <si>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</si>
  <si>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</si>
  <si>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</si>
  <si>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</si>
  <si>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</si>
  <si>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</si>
  <si>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</si>
  <si>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</si>
  <si>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</si>
  <si>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</si>
  <si>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</si>
  <si>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</si>
  <si>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</si>
  <si>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</si>
  <si>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</si>
  <si>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</si>
  <si>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</si>
  <si>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</si>
  <si>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</si>
  <si>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</si>
  <si>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</si>
  <si>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</si>
  <si>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</si>
  <si>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</si>
  <si>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</si>
  <si>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</si>
  <si>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</si>
  <si>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</si>
  <si>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</si>
  <si>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</si>
  <si>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</si>
  <si>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</si>
  <si>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</si>
  <si>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</si>
  <si>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</si>
  <si>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</si>
  <si>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</si>
  <si>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</si>
  <si>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</si>
  <si>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</si>
  <si>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</si>
  <si>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</si>
  <si>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</si>
  <si>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</si>
  <si>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</si>
  <si>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</si>
  <si>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</si>
  <si>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</si>
  <si>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</si>
  <si>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</si>
  <si>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</si>
  <si>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</si>
  <si>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</si>
  <si>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</si>
  <si>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</si>
  <si>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</si>
  <si>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</si>
  <si>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</si>
  <si>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</si>
  <si>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</si>
  <si>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</si>
  <si>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</si>
  <si>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</si>
  <si>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</si>
  <si>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</si>
  <si>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</si>
  <si>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</si>
  <si>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</si>
  <si>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</si>
  <si>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</si>
  <si>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</si>
  <si>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</si>
  <si>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</si>
  <si>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</si>
  <si>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</si>
  <si>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</si>
  <si>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</si>
  <si>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</si>
  <si>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</si>
  <si>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</si>
  <si>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</si>
  <si>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</si>
  <si>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</si>
  <si>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</si>
  <si>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</si>
  <si>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</si>
  <si>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</si>
  <si>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</si>
  <si>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</si>
  <si>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</si>
  <si>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</si>
  <si>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</si>
  <si>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</si>
  <si>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</si>
  <si>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</si>
  <si>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</si>
  <si>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</si>
  <si>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</si>
  <si>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</si>
  <si>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</si>
  <si>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</si>
  <si>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</si>
  <si>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</si>
  <si>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</si>
  <si>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</si>
  <si>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</si>
  <si>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</si>
  <si>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</si>
  <si>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</si>
  <si>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</si>
  <si>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</si>
  <si>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</si>
  <si>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</si>
  <si>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</si>
  <si>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</si>
  <si>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</si>
  <si>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</si>
  <si>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</si>
  <si>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</si>
  <si>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</si>
  <si>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</si>
  <si>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</si>
  <si>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</si>
  <si>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</si>
  <si>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</si>
  <si>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</si>
  <si>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</si>
  <si>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</si>
  <si>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</si>
  <si>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</si>
  <si>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</si>
  <si>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</si>
  <si>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</si>
  <si>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</si>
  <si>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</si>
  <si>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</si>
  <si>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</si>
  <si>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</si>
  <si>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</si>
  <si>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</si>
  <si>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</si>
  <si>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</si>
  <si>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</si>
  <si>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</si>
  <si>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</si>
  <si>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</si>
  <si>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</si>
  <si>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</si>
  <si>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</si>
  <si>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</si>
  <si>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</si>
  <si>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</si>
  <si>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</si>
  <si>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</si>
  <si>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</si>
  <si>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</si>
  <si>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</si>
  <si>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</si>
  <si>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</si>
  <si>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</si>
  <si>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</si>
  <si>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</si>
  <si>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</si>
  <si>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</si>
  <si>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</si>
  <si>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</si>
  <si>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</si>
  <si>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</si>
  <si>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</si>
  <si>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</si>
  <si>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</si>
  <si>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</si>
  <si>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</si>
  <si>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</si>
  <si>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</si>
  <si>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</si>
  <si>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</si>
  <si>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</si>
  <si>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</si>
  <si>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</si>
  <si>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</si>
  <si>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</si>
  <si>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</si>
  <si>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</si>
  <si>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</si>
  <si>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</si>
  <si>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</si>
  <si>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</si>
  <si>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</si>
  <si>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</si>
  <si>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</si>
  <si>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</si>
  <si>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</si>
  <si>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</si>
  <si>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</si>
  <si>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</si>
  <si>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</si>
  <si>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</si>
  <si>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</si>
  <si>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</si>
  <si>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</si>
  <si>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</si>
  <si>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</si>
  <si>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</si>
  <si>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</si>
  <si>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</si>
  <si>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</si>
  <si>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</si>
  <si>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</si>
  <si>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</si>
  <si>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</si>
  <si>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</si>
  <si>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</si>
  <si>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</si>
  <si>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</si>
  <si>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</si>
  <si>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</si>
  <si>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</si>
  <si>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</si>
  <si>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</si>
  <si>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</si>
  <si>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</si>
  <si>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</si>
  <si>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</si>
  <si>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</si>
  <si>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</si>
  <si>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</si>
  <si>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</si>
  <si>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</si>
  <si>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</si>
  <si>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</si>
  <si>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</si>
  <si>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</si>
  <si>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</si>
  <si>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</si>
  <si>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</si>
  <si>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</si>
  <si>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</si>
  <si>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</si>
  <si>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</si>
  <si>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</si>
  <si>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</si>
  <si>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</si>
  <si>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</si>
  <si>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</si>
  <si>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</si>
  <si>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</si>
  <si>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</si>
  <si>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</si>
  <si>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</si>
  <si>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</si>
  <si>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</si>
  <si>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</si>
  <si>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</si>
  <si>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</si>
  <si>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</si>
  <si>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</si>
  <si>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</si>
  <si>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</si>
  <si>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</si>
  <si>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</si>
  <si>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</si>
  <si>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</si>
  <si>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</si>
  <si>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</si>
  <si>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</si>
  <si>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</si>
  <si>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</si>
  <si>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</si>
  <si>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</si>
  <si>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</si>
  <si>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</si>
  <si>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</si>
  <si>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</si>
  <si>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</si>
  <si>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</si>
  <si>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</si>
  <si>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</si>
  <si>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</si>
  <si>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</si>
  <si>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</si>
  <si>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</si>
  <si>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</si>
  <si>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</si>
  <si>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</si>
  <si>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</si>
  <si>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</si>
  <si>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</si>
  <si>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</si>
  <si>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</si>
  <si>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</si>
  <si>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</si>
  <si>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</si>
  <si>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</si>
  <si>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</si>
  <si>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</si>
  <si>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</si>
  <si>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</si>
  <si>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</si>
  <si>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</si>
  <si>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</si>
  <si>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</si>
  <si>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</si>
  <si>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</si>
  <si>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</si>
  <si>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</si>
  <si>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</si>
  <si>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</si>
  <si>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</si>
  <si>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</si>
  <si>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</si>
  <si>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</si>
  <si>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</si>
  <si>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</si>
  <si>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</si>
  <si>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</si>
  <si>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</si>
  <si>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</si>
  <si>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</si>
  <si>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</si>
  <si>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</si>
  <si>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</si>
  <si>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</si>
  <si>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</si>
  <si>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</si>
  <si>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</si>
  <si>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</si>
  <si>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</si>
  <si>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</si>
  <si>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</si>
  <si>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</si>
  <si>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</si>
  <si>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</si>
  <si>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</si>
  <si>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</si>
  <si>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</si>
  <si>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</si>
  <si>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</si>
  <si>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</si>
  <si>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</si>
  <si>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</si>
  <si>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</si>
  <si>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</si>
  <si>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</si>
  <si>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</si>
  <si>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</si>
  <si>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</si>
  <si>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</si>
  <si>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</si>
  <si>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</si>
  <si>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</si>
  <si>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</si>
  <si>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</si>
  <si>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</si>
  <si>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</si>
  <si>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</si>
  <si>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</si>
  <si>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</si>
  <si>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</si>
  <si>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</si>
  <si>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</si>
  <si>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</si>
  <si>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</si>
  <si>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</si>
  <si>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</si>
  <si>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</si>
  <si>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</si>
  <si>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</si>
  <si>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</si>
  <si>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</si>
  <si>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</si>
  <si>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</si>
  <si>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</si>
  <si>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</si>
  <si>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</si>
  <si>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</si>
  <si>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</si>
  <si>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</si>
  <si>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</si>
  <si>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</si>
  <si>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</si>
  <si>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</si>
  <si>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</si>
  <si>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</si>
  <si>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</si>
  <si>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</si>
  <si>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</si>
  <si>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</si>
  <si>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</si>
  <si>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</si>
  <si>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</si>
  <si>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</si>
  <si>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</si>
  <si>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</si>
  <si>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</si>
  <si>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</si>
  <si>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</si>
  <si>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</si>
  <si>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</si>
  <si>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</si>
  <si>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</si>
  <si>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</si>
  <si>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</si>
  <si>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</si>
  <si>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</si>
  <si>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</si>
  <si>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</si>
  <si>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</si>
  <si>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</si>
  <si>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</si>
  <si>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</si>
  <si>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</si>
  <si>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</si>
  <si>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</si>
  <si>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</si>
  <si>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</si>
  <si>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</si>
  <si>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</si>
  <si>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</si>
  <si>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</si>
  <si>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</si>
  <si>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</si>
  <si>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</si>
  <si>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</si>
  <si>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</si>
  <si>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</si>
  <si>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</si>
  <si>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</si>
  <si>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</si>
  <si>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</si>
  <si>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</si>
  <si>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</si>
  <si>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</si>
  <si>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</si>
  <si>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</si>
  <si>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</si>
  <si>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</si>
  <si>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</si>
  <si>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</si>
  <si>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</si>
  <si>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</si>
  <si>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</si>
  <si>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</si>
  <si>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</si>
  <si>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</si>
  <si>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</si>
  <si>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</si>
  <si>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</si>
  <si>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</si>
  <si>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</si>
  <si>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</si>
  <si>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</si>
  <si>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</si>
  <si>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</si>
  <si>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</si>
  <si>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</si>
  <si>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</si>
  <si>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</si>
  <si>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</si>
  <si>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</si>
  <si>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</si>
  <si>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</si>
  <si>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</si>
  <si>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</si>
  <si>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</si>
  <si>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</si>
  <si>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</si>
  <si>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</si>
  <si>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</si>
  <si>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</si>
  <si>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</si>
  <si>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</si>
  <si>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</si>
  <si>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</si>
  <si>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</si>
  <si>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</si>
  <si>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</si>
  <si>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</si>
  <si>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</si>
  <si>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</si>
  <si>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</si>
  <si>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</si>
  <si>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</si>
  <si>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</si>
  <si>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</si>
  <si>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</si>
  <si>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</si>
  <si>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</si>
  <si>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</si>
  <si>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</si>
  <si>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</si>
  <si>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</si>
  <si>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</si>
  <si>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</si>
  <si>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</si>
  <si>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</si>
  <si>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</si>
  <si>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</si>
  <si>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</si>
  <si>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</si>
  <si>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</si>
  <si>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</si>
  <si>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</si>
  <si>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</si>
  <si>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</si>
  <si>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</si>
  <si>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</si>
  <si>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</si>
  <si>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</si>
  <si>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</si>
  <si>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</si>
  <si>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</si>
  <si>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</si>
  <si>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</si>
  <si>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</si>
  <si>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</si>
  <si>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</si>
  <si>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</si>
  <si>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</si>
  <si>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</si>
  <si>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</si>
  <si>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</si>
  <si>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</si>
  <si>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</si>
  <si>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</si>
  <si>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</si>
  <si>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</si>
  <si>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</si>
  <si>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</si>
  <si>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</si>
  <si>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</si>
  <si>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</si>
  <si>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</si>
  <si>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</si>
  <si>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</si>
  <si>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</si>
  <si>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</si>
  <si>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</si>
  <si>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</si>
  <si>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</si>
  <si>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</si>
  <si>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</si>
  <si>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</si>
  <si>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</si>
  <si>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</si>
  <si>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</si>
  <si>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</si>
  <si>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</si>
  <si>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</si>
  <si>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</si>
  <si>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</si>
  <si>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</si>
  <si>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</si>
  <si>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</si>
  <si>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</si>
  <si>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</si>
  <si>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</si>
  <si>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</si>
  <si>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</si>
  <si>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</si>
  <si>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</si>
  <si>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</si>
  <si>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</si>
  <si>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</si>
  <si>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</si>
  <si>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</si>
  <si>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</si>
  <si>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</si>
  <si>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</si>
  <si>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</si>
  <si>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</si>
  <si>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</si>
  <si>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</si>
  <si>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</si>
  <si>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</si>
  <si>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</si>
  <si>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</si>
  <si>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</si>
  <si>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</si>
  <si>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</si>
  <si>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</si>
  <si>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</si>
  <si>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</si>
  <si>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</si>
  <si>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</si>
  <si>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</si>
  <si>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</si>
  <si>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</si>
  <si>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</si>
  <si>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</si>
  <si>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</si>
  <si>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</si>
  <si>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</si>
  <si>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</si>
  <si>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</si>
  <si>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</si>
  <si>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</si>
  <si>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</si>
  <si>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</si>
  <si>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</si>
  <si>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</si>
  <si>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</si>
  <si>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</si>
  <si>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</si>
  <si>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</si>
  <si>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</si>
  <si>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</si>
  <si>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</si>
  <si>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</si>
  <si>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</si>
  <si>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</si>
  <si>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</si>
  <si>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</si>
  <si>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</si>
  <si>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</si>
  <si>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</si>
  <si>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</si>
  <si>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</si>
  <si>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</si>
  <si>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</si>
  <si>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</si>
  <si>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</si>
  <si>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</si>
  <si>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</si>
  <si>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</si>
  <si>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</si>
  <si>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</si>
  <si>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</si>
  <si>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</si>
  <si>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</si>
  <si>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</si>
  <si>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</si>
  <si>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</si>
  <si>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</si>
  <si>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</si>
  <si>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</si>
  <si>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</si>
  <si>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</si>
  <si>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</si>
  <si>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</si>
  <si>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</si>
  <si>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</si>
  <si>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</si>
  <si>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</si>
  <si>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</si>
  <si>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</si>
  <si>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</si>
  <si>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</si>
  <si>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</si>
  <si>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</si>
  <si>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</si>
  <si>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</si>
  <si>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</si>
  <si>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</si>
  <si>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</si>
  <si>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</si>
  <si>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</si>
  <si>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</si>
  <si>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</si>
  <si>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</si>
  <si>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</si>
  <si>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</si>
  <si>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</si>
  <si>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</si>
  <si>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</si>
  <si>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</si>
  <si>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</si>
  <si>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</si>
  <si>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</si>
  <si>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</si>
  <si>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</si>
  <si>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</si>
  <si>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</si>
  <si>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</si>
  <si>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</si>
  <si>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</si>
  <si>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</si>
  <si>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</si>
  <si>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</si>
  <si>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</si>
  <si>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</si>
  <si>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</si>
  <si>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</si>
  <si>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</si>
  <si>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</si>
  <si>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</si>
  <si>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</si>
  <si>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</si>
  <si>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</si>
  <si>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</si>
  <si>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</si>
  <si>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</si>
  <si>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</si>
  <si>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</si>
  <si>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</si>
  <si>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</si>
  <si>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</si>
  <si>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</si>
  <si>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</si>
  <si>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</si>
  <si>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</si>
  <si>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</si>
  <si>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</si>
  <si>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</si>
  <si>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</si>
  <si>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</si>
  <si>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</si>
  <si>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</si>
  <si>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</si>
  <si>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</si>
  <si>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</si>
  <si>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</si>
  <si>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</si>
  <si>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</si>
  <si>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</si>
  <si>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</si>
  <si>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</si>
  <si>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</si>
  <si>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</si>
  <si>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</si>
  <si>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</si>
  <si>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</si>
  <si>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</si>
  <si>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</si>
  <si>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</si>
  <si>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</si>
  <si>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</si>
  <si>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</si>
  <si>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</si>
  <si>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</si>
  <si>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</si>
  <si>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</si>
  <si>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</si>
  <si>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</si>
  <si>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</si>
  <si>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</si>
  <si>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</si>
  <si>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</si>
  <si>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</si>
  <si>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</si>
  <si>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</si>
  <si>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</si>
  <si>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</si>
  <si>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</si>
  <si>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</si>
  <si>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</si>
  <si>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</si>
  <si>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</si>
  <si>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</si>
  <si>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</si>
  <si>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</si>
  <si>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</si>
  <si>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</si>
  <si>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</si>
  <si>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</si>
  <si>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</si>
  <si>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</si>
  <si>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</si>
  <si>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</si>
  <si>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</si>
  <si>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</si>
  <si>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</si>
  <si>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</si>
  <si>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</si>
  <si>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</si>
  <si>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</si>
  <si>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</si>
  <si>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</si>
  <si>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</si>
  <si>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</si>
  <si>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</si>
  <si>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</si>
  <si>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</si>
  <si>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</si>
  <si>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</si>
  <si>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</si>
  <si>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</si>
  <si>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</si>
  <si>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</si>
  <si>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</si>
  <si>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</si>
  <si>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</si>
  <si>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</si>
  <si>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</si>
  <si>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</si>
  <si>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</si>
  <si>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</si>
  <si>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</si>
  <si>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</si>
  <si>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</si>
  <si>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</si>
  <si>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</si>
  <si>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</si>
  <si>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</si>
  <si>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</si>
  <si>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</si>
  <si>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</si>
  <si>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</si>
  <si>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</si>
  <si>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</si>
  <si>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</si>
  <si>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</si>
  <si>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</si>
  <si>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</si>
  <si>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</si>
  <si>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</si>
  <si>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</si>
  <si>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</si>
  <si>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</si>
  <si>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</si>
  <si>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</si>
  <si>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</si>
  <si>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</si>
  <si>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</si>
  <si>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</si>
  <si>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</si>
  <si>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</si>
  <si>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</si>
  <si>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</si>
  <si>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</si>
  <si>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</si>
  <si>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</si>
  <si>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</si>
  <si>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</si>
  <si>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</si>
  <si>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</si>
  <si>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</si>
  <si>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</si>
  <si>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</si>
  <si>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</si>
  <si>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</si>
  <si>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</si>
  <si>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</si>
  <si>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</si>
  <si>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</si>
  <si>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</si>
  <si>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</si>
  <si>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</si>
  <si>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</si>
  <si>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</si>
  <si>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</si>
  <si>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</si>
  <si>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</si>
  <si>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</si>
  <si>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</si>
  <si>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</si>
  <si>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</si>
  <si>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</si>
  <si>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</si>
  <si>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</si>
  <si>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</si>
  <si>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</si>
  <si>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</si>
  <si>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</si>
  <si>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</si>
  <si>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</si>
  <si>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</si>
  <si>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</si>
  <si>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</si>
  <si>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</si>
  <si>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</si>
  <si>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</si>
  <si>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</si>
  <si>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</si>
  <si>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</si>
  <si>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</si>
  <si>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</si>
  <si>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</si>
  <si>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</si>
  <si>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</si>
  <si>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</si>
  <si>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</si>
  <si>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</si>
  <si>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</si>
  <si>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</si>
  <si>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</si>
  <si>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</si>
  <si>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</si>
  <si>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</si>
  <si>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</si>
  <si>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</si>
  <si>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</si>
  <si>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</si>
  <si>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</si>
  <si>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</si>
  <si>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</si>
  <si>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</si>
  <si>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</si>
  <si>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</si>
  <si>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</si>
  <si>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</si>
  <si>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</si>
  <si>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</si>
  <si>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</si>
  <si>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</si>
  <si>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</si>
  <si>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</si>
  <si>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</si>
  <si>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</si>
  <si>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</si>
  <si>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</si>
  <si>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</si>
  <si>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</si>
  <si>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</si>
  <si>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</si>
  <si>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</si>
  <si>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</si>
  <si>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</si>
  <si>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</si>
  <si>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</si>
  <si>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</si>
  <si>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</si>
  <si>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</si>
  <si>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</si>
  <si>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</si>
  <si>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</si>
  <si>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</si>
  <si>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</si>
  <si>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</si>
  <si>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</si>
  <si>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</si>
  <si>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</si>
  <si>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</si>
  <si>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</si>
  <si>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</si>
  <si>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</si>
  <si>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</si>
  <si>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</si>
  <si>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</si>
  <si>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</si>
  <si>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</si>
  <si>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</si>
  <si>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</si>
  <si>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</si>
  <si>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</si>
  <si>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</si>
  <si>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</si>
  <si>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</si>
  <si>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</si>
  <si>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</si>
  <si>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</si>
  <si>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</si>
  <si>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</si>
  <si>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</si>
  <si>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</si>
  <si>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</si>
  <si>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</si>
  <si>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</si>
  <si>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</si>
  <si>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</si>
  <si>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</si>
  <si>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</si>
  <si>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</si>
  <si>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</si>
  <si>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</si>
  <si>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</si>
  <si>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</si>
  <si>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</si>
  <si>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</si>
  <si>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</si>
  <si>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</si>
  <si>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</si>
  <si>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</si>
  <si>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</si>
  <si>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</si>
  <si>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</si>
  <si>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</si>
  <si>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</si>
  <si>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</si>
  <si>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</si>
  <si>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</si>
  <si>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</si>
  <si>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</si>
  <si>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</si>
  <si>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</si>
  <si>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</si>
  <si>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</si>
  <si>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</si>
  <si>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</si>
  <si>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</si>
  <si>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</si>
  <si>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</si>
  <si>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</si>
  <si>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</si>
  <si>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</si>
  <si>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</si>
  <si>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</si>
  <si>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</si>
  <si>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</si>
  <si>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</si>
  <si>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</si>
  <si>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</si>
  <si>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</si>
  <si>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</si>
  <si>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</si>
  <si>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</si>
  <si>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</si>
  <si>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</si>
  <si>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</si>
  <si>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</si>
  <si>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</si>
  <si>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</si>
  <si>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</si>
  <si>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</si>
  <si>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</si>
  <si>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</si>
  <si>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</si>
  <si>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</si>
  <si>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</si>
  <si>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</si>
  <si>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</si>
  <si>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</si>
  <si>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</si>
  <si>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</si>
  <si>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</si>
  <si>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</si>
  <si>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</si>
  <si>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</si>
  <si>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</si>
  <si>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</si>
  <si>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</si>
  <si>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</si>
  <si>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</si>
  <si>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</si>
  <si>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</si>
  <si>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</si>
  <si>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</si>
  <si>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</si>
  <si>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</si>
  <si>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</si>
  <si>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</si>
  <si>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</si>
  <si>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</si>
  <si>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</si>
  <si>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</si>
  <si>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</si>
  <si>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</si>
  <si>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</si>
  <si>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</si>
  <si>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</si>
  <si>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</si>
  <si>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</si>
  <si>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</si>
  <si>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</si>
  <si>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</si>
  <si>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</si>
  <si>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</si>
  <si>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</si>
  <si>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</si>
  <si>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</si>
  <si>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</si>
  <si>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</si>
  <si>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</si>
  <si>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</si>
  <si>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</si>
  <si>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</si>
  <si>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</si>
  <si>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</si>
  <si>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</si>
  <si>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</si>
  <si>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</si>
  <si>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</si>
  <si>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</si>
  <si>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</si>
  <si>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</si>
  <si>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</si>
  <si>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</si>
  <si>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</si>
  <si>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</si>
  <si>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</si>
  <si>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</si>
  <si>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</si>
  <si>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</si>
  <si>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</si>
  <si>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</si>
  <si>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</si>
  <si>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</si>
  <si>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</si>
  <si>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</si>
  <si>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</si>
  <si>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</si>
  <si>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</si>
  <si>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</si>
  <si>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</si>
  <si>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</si>
  <si>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</si>
  <si>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</si>
  <si>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</si>
  <si>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</si>
  <si>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</si>
  <si>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</si>
  <si>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</si>
  <si>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</si>
  <si>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</si>
  <si>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</si>
  <si>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</si>
  <si>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</si>
  <si>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</si>
  <si>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</si>
  <si>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</si>
  <si>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</si>
  <si>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</si>
  <si>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</si>
  <si>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</si>
  <si>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</si>
  <si>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</si>
  <si>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</si>
  <si>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</si>
  <si>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</si>
  <si>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</si>
  <si>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</si>
  <si>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</si>
  <si>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</si>
  <si>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</si>
  <si>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</si>
  <si>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</si>
  <si>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</si>
  <si>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</si>
  <si>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</si>
  <si>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</si>
  <si>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</si>
  <si>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</si>
  <si>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</si>
  <si>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</si>
  <si>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</si>
  <si>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</si>
  <si>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</si>
  <si>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</si>
  <si>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</si>
  <si>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</si>
  <si>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</si>
  <si>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</si>
  <si>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</si>
  <si>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</si>
  <si>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</si>
  <si>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</si>
  <si>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</si>
  <si>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</si>
  <si>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</si>
  <si>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</si>
  <si>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</si>
  <si>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</si>
  <si>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</si>
  <si>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</si>
  <si>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</si>
  <si>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</si>
  <si>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</si>
  <si>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</si>
  <si>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</si>
  <si>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</si>
  <si>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</si>
  <si>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</si>
  <si>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</si>
  <si>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</si>
  <si>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</si>
  <si>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</si>
  <si>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</si>
  <si>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</si>
  <si>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</si>
  <si>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</si>
  <si>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</si>
  <si>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</si>
  <si>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</si>
  <si>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</si>
  <si>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</si>
  <si>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</si>
  <si>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</si>
  <si>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</si>
  <si>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</si>
  <si>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</si>
  <si>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</si>
  <si>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</si>
  <si>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</si>
  <si>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</si>
  <si>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</si>
  <si>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</si>
  <si>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</si>
  <si>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</si>
  <si>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</si>
  <si>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</si>
  <si>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</si>
  <si>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</si>
  <si>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</si>
  <si>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</si>
  <si>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</si>
  <si>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</si>
  <si>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</si>
  <si>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</si>
  <si>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</si>
  <si>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</si>
  <si>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</si>
  <si>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</si>
  <si>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</si>
  <si>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</si>
  <si>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</si>
  <si>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</si>
  <si>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</si>
  <si>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</si>
  <si>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</si>
  <si>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</si>
  <si>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</si>
  <si>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</si>
  <si>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</si>
  <si>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</si>
  <si>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</si>
  <si>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</si>
  <si>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</si>
  <si>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</si>
  <si>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</si>
  <si>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</si>
  <si>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</si>
  <si>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</si>
  <si>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</si>
  <si>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</si>
  <si>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</si>
  <si>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</si>
  <si>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</si>
  <si>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</si>
  <si>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</si>
  <si>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</si>
  <si>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</si>
  <si>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</si>
  <si>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</si>
  <si>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</si>
  <si>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</si>
  <si>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</si>
  <si>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</si>
  <si>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</si>
  <si>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</si>
  <si>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</si>
  <si>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</si>
  <si>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</si>
  <si>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</si>
  <si>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</si>
  <si>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</si>
  <si>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</si>
  <si>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</si>
  <si>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</si>
  <si>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</si>
  <si>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</si>
  <si>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</si>
  <si>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</si>
  <si>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</si>
  <si>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</si>
  <si>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</si>
  <si>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</si>
  <si>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</si>
  <si>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</si>
  <si>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</si>
  <si>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</si>
  <si>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</si>
  <si>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</si>
  <si>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</si>
  <si>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</si>
  <si>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</si>
  <si>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</si>
  <si>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</si>
  <si>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</si>
  <si>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</si>
  <si>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</si>
  <si>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</si>
  <si>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</si>
  <si>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</si>
  <si>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</si>
  <si>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</si>
  <si>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</si>
  <si>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</si>
  <si>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</si>
  <si>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</si>
  <si>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</si>
  <si>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</si>
  <si>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</si>
  <si>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</si>
  <si>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</si>
  <si>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</si>
  <si>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</si>
  <si>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</si>
  <si>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</si>
  <si>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</si>
  <si>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</si>
  <si>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</si>
  <si>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</si>
  <si>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</si>
  <si>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</si>
  <si>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</si>
  <si>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</si>
  <si>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</si>
  <si>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</si>
  <si>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</si>
  <si>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</si>
  <si>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</si>
  <si>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</si>
  <si>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</si>
  <si>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</si>
  <si>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</si>
  <si>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</si>
  <si>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</si>
  <si>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</si>
  <si>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</si>
  <si>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</si>
  <si>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</si>
  <si>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</si>
  <si>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</si>
  <si>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</si>
  <si>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</si>
  <si>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</si>
  <si>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</si>
  <si>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</si>
  <si>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</si>
  <si>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</si>
  <si>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</si>
  <si>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</si>
  <si>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</si>
  <si>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</si>
  <si>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</si>
  <si>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</si>
  <si>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</si>
  <si>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</si>
  <si>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</si>
  <si>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</si>
  <si>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</si>
  <si>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</si>
  <si>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</si>
  <si>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</si>
  <si>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</si>
  <si>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</si>
  <si>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</si>
  <si>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</si>
  <si>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</si>
  <si>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</si>
  <si>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</si>
  <si>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</si>
  <si>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</si>
  <si>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</si>
  <si>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</si>
  <si>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</si>
  <si>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</si>
  <si>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</si>
  <si>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</si>
  <si>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</si>
  <si>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</si>
  <si>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</si>
  <si>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</si>
  <si>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</si>
  <si>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</si>
  <si>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</si>
  <si>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</si>
  <si>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</si>
  <si>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</si>
  <si>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</si>
  <si>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</si>
  <si>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</si>
  <si>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</si>
  <si>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</si>
  <si>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</si>
  <si>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</si>
  <si>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</si>
  <si>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</si>
  <si>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</si>
  <si>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</si>
  <si>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</si>
  <si>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</si>
  <si>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</si>
  <si>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</si>
  <si>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</si>
  <si>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</si>
  <si>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</si>
  <si>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</si>
  <si>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</si>
  <si>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</si>
  <si>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</si>
  <si>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</si>
  <si>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</si>
  <si>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</si>
  <si>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</si>
  <si>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</si>
  <si>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</si>
  <si>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</si>
  <si>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</si>
  <si>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</si>
  <si>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</si>
  <si>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</si>
  <si>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</si>
  <si>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</si>
  <si>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</si>
  <si>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</si>
  <si>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</si>
  <si>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</si>
  <si>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</si>
  <si>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</si>
  <si>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</si>
  <si>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</si>
  <si>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</si>
  <si>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</si>
  <si>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</si>
  <si>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</si>
  <si>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</si>
  <si>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</si>
  <si>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</si>
  <si>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</si>
  <si>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</si>
  <si>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</si>
  <si>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</si>
  <si>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</si>
  <si>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</si>
  <si>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</si>
  <si>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</si>
  <si>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</si>
  <si>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</si>
  <si>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</si>
  <si>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</si>
  <si>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</si>
  <si>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</si>
  <si>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</si>
  <si>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</si>
  <si>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</si>
  <si>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</si>
  <si>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</si>
  <si>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</si>
  <si>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</si>
  <si>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</si>
  <si>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</si>
  <si>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</si>
  <si>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</si>
  <si>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</si>
  <si>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</si>
  <si>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</si>
  <si>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</si>
  <si>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</si>
  <si>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</si>
  <si>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</si>
  <si>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</si>
  <si>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</si>
  <si>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</si>
  <si>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</si>
  <si>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</si>
  <si>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</si>
  <si>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</si>
  <si>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</si>
  <si>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</si>
  <si>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</si>
  <si>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</si>
  <si>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</si>
  <si>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</si>
  <si>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</si>
  <si>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</si>
  <si>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</si>
  <si>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</si>
  <si>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</si>
  <si>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</si>
  <si>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</si>
  <si>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</si>
  <si>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</si>
  <si>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</si>
  <si>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</si>
  <si>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</si>
  <si>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</si>
  <si>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</si>
  <si>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</si>
  <si>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</si>
  <si>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</si>
  <si>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</si>
  <si>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</si>
  <si>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</si>
  <si>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</si>
  <si>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</si>
  <si>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</si>
  <si>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</si>
  <si>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</si>
  <si>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</si>
  <si>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</si>
  <si>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</si>
  <si>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</si>
  <si>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</si>
  <si>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</si>
  <si>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</si>
  <si>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</si>
  <si>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</si>
  <si>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</si>
  <si>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</si>
  <si>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</si>
  <si>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</si>
  <si>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</si>
  <si>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</si>
  <si>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</si>
  <si>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</si>
  <si>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</si>
  <si>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</si>
  <si>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</si>
  <si>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</si>
  <si>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</si>
  <si>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</si>
  <si>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</si>
  <si>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</si>
  <si>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</si>
  <si>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</si>
  <si>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</si>
  <si>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</si>
  <si>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</si>
  <si>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</si>
  <si>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</si>
  <si>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</si>
  <si>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</si>
  <si>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</si>
  <si>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</si>
  <si>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</si>
  <si>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</si>
  <si>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</si>
  <si>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</si>
  <si>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</si>
  <si>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</si>
  <si>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</si>
  <si>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</si>
  <si>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</si>
  <si>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</si>
  <si>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</si>
  <si>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</si>
  <si>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</si>
  <si>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</si>
  <si>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</si>
  <si>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</si>
  <si>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</si>
  <si>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</si>
  <si>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</si>
  <si>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</si>
  <si>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</si>
  <si>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</si>
  <si>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</si>
  <si>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</si>
  <si>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</si>
  <si>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</si>
  <si>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</si>
  <si>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</si>
  <si>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</si>
  <si>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</si>
  <si>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</si>
  <si>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</si>
  <si>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</si>
  <si>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</si>
  <si>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</si>
  <si>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</si>
  <si>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</si>
  <si>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</si>
  <si>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</si>
  <si>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</si>
  <si>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</si>
  <si>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</si>
  <si>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</si>
  <si>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</si>
  <si>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</si>
  <si>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</si>
  <si>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</si>
  <si>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</si>
  <si>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</si>
  <si>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</si>
  <si>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</si>
  <si>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</si>
  <si>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</si>
  <si>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</si>
  <si>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</si>
  <si>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</si>
  <si>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</si>
  <si>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</si>
  <si>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</si>
  <si>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</si>
  <si>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</si>
  <si>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</si>
  <si>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</si>
  <si>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</si>
  <si>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</si>
  <si>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</si>
  <si>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</si>
  <si>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</si>
  <si>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</si>
  <si>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</si>
  <si>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</si>
  <si>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</si>
  <si>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</si>
  <si>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</si>
  <si>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</si>
  <si>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</si>
  <si>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</si>
  <si>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</si>
  <si>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</si>
  <si>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</si>
  <si>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</si>
  <si>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</si>
  <si>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</si>
  <si>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</si>
  <si>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</si>
  <si>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</si>
  <si>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</si>
  <si>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</si>
  <si>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</si>
  <si>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</si>
  <si>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</si>
  <si>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</si>
  <si>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</si>
  <si>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</si>
  <si>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</si>
  <si>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</si>
  <si>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</si>
  <si>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</si>
  <si>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</si>
  <si>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</si>
  <si>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</si>
  <si>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</si>
  <si>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</si>
  <si>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</si>
  <si>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</si>
  <si>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</si>
  <si>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</si>
  <si>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</si>
  <si>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</si>
  <si>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</si>
  <si>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</si>
  <si>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</si>
  <si>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</si>
  <si>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</si>
  <si>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</si>
  <si>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</si>
  <si>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</si>
  <si>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</si>
  <si>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</si>
  <si>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</si>
  <si>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</si>
  <si>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</si>
  <si>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</si>
  <si>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</si>
  <si>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</si>
  <si>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</si>
  <si>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</si>
  <si>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</si>
  <si>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</si>
  <si>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</si>
  <si>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</si>
  <si>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</si>
  <si>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</si>
  <si>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</si>
  <si>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</si>
  <si>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</si>
  <si>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</si>
  <si>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</si>
  <si>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</si>
  <si>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</si>
  <si>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</si>
  <si>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</si>
  <si>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</si>
  <si>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</si>
  <si>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</si>
  <si>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</si>
  <si>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</si>
  <si>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</si>
  <si>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</si>
  <si>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</si>
  <si>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</si>
  <si>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</si>
  <si>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</si>
  <si>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</si>
  <si>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</si>
  <si>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</si>
  <si>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</si>
  <si>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</si>
  <si>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</si>
  <si>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</si>
  <si>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</si>
  <si>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</si>
  <si>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</si>
  <si>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</si>
  <si>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</si>
  <si>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</si>
  <si>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</si>
  <si>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</si>
  <si>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</si>
  <si>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</si>
  <si>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</si>
  <si>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</si>
  <si>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</si>
  <si>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</si>
  <si>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</si>
  <si>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</si>
  <si>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</si>
  <si>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</si>
  <si>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</si>
  <si>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</si>
  <si>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</si>
  <si>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</si>
  <si>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</si>
  <si>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</si>
  <si>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</si>
  <si>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</si>
  <si>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</si>
  <si>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</si>
  <si>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</si>
  <si>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</si>
  <si>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</si>
  <si>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</si>
  <si>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</si>
  <si>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</si>
  <si>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</si>
  <si>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</si>
  <si>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</si>
  <si>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</si>
  <si>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</si>
  <si>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</si>
  <si>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</si>
  <si>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</si>
  <si>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</si>
  <si>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</si>
  <si>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</si>
  <si>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</si>
  <si>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</si>
  <si>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</si>
  <si>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</si>
  <si>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</si>
  <si>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</si>
  <si>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</si>
  <si>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</si>
  <si>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</si>
  <si>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</si>
  <si>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</si>
  <si>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</si>
  <si>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</si>
  <si>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</si>
  <si>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</si>
  <si>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</si>
  <si>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</si>
  <si>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</si>
  <si>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</si>
  <si>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</si>
  <si>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</si>
  <si>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</si>
  <si>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</si>
  <si>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</si>
  <si>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</si>
  <si>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</si>
  <si>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</si>
  <si>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</si>
  <si>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</si>
  <si>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</si>
  <si>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</si>
  <si>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</si>
  <si>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</si>
  <si>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</si>
  <si>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</si>
  <si>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</si>
  <si>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</si>
  <si>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</si>
  <si>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</si>
  <si>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</si>
  <si>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</si>
  <si>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</si>
  <si>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</si>
  <si>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</si>
  <si>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</si>
  <si>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</si>
  <si>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</si>
  <si>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</si>
  <si>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</si>
  <si>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</si>
  <si>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</si>
  <si>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</si>
  <si>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</si>
  <si>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</si>
  <si>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</si>
  <si>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</si>
  <si>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</si>
  <si>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</si>
  <si>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</si>
  <si>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</si>
  <si>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</si>
  <si>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</si>
  <si>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</si>
  <si>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</si>
  <si>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</si>
  <si>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</si>
  <si>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</si>
  <si>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</si>
  <si>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</si>
  <si>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</si>
  <si>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</si>
  <si>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</si>
  <si>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</si>
  <si>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</si>
  <si>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</si>
  <si>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</si>
  <si>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</si>
  <si>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</si>
  <si>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</si>
  <si>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</si>
  <si>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</si>
  <si>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</si>
  <si>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</si>
  <si>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</si>
  <si>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</si>
  <si>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</si>
  <si>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</si>
  <si>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</si>
  <si>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</si>
  <si>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</si>
  <si>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</si>
  <si>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</si>
  <si>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</si>
  <si>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</si>
  <si>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</si>
  <si>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</si>
  <si>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</si>
  <si>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</si>
  <si>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</si>
  <si>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</si>
  <si>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</si>
  <si>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</si>
  <si>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</si>
  <si>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</si>
  <si>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</si>
  <si>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</si>
  <si>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</si>
  <si>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</si>
  <si>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</si>
  <si>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</si>
  <si>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</si>
  <si>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</si>
  <si>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</si>
  <si>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</si>
  <si>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</si>
  <si>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</si>
  <si>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</si>
  <si>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</si>
  <si>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</si>
  <si>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</si>
  <si>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</si>
  <si>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</si>
  <si>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</si>
  <si>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</si>
  <si>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</si>
  <si>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</si>
  <si>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</si>
  <si>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</si>
  <si>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</si>
  <si>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</si>
  <si>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</si>
  <si>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</si>
  <si>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</si>
  <si>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</si>
  <si>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</si>
  <si>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</si>
  <si>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</si>
  <si>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</si>
  <si>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</si>
  <si>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</si>
  <si>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</si>
  <si>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</si>
  <si>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</si>
  <si>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</si>
  <si>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</si>
  <si>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</si>
  <si>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</si>
  <si>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</si>
  <si>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</si>
  <si>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</si>
  <si>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</si>
  <si>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</si>
  <si>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</si>
  <si>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</si>
  <si>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</si>
  <si>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</si>
  <si>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</si>
  <si>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</si>
  <si>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</si>
  <si>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</si>
  <si>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</si>
  <si>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</si>
  <si>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</si>
  <si>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</si>
  <si>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</si>
  <si>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</si>
  <si>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</si>
  <si>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</si>
  <si>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</si>
  <si>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</si>
  <si>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</si>
  <si>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</si>
  <si>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</si>
  <si>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</si>
  <si>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</si>
  <si>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</si>
  <si>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</si>
  <si>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</si>
  <si>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</si>
  <si>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</si>
  <si>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</si>
  <si>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</si>
  <si>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</si>
  <si>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</si>
  <si>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</si>
  <si>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</si>
  <si>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</si>
  <si>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</si>
  <si>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</si>
  <si>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</si>
  <si>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</si>
  <si>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</si>
  <si>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</si>
  <si>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</si>
  <si>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</si>
  <si>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</si>
  <si>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</si>
  <si>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</si>
  <si>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</si>
  <si>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</si>
  <si>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</si>
  <si>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</si>
  <si>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</si>
  <si>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</si>
  <si>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</si>
  <si>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</si>
  <si>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</si>
  <si>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</si>
  <si>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</si>
  <si>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</si>
  <si>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</si>
  <si>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</si>
  <si>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</si>
  <si>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</si>
  <si>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</si>
  <si>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</si>
  <si>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</si>
  <si>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</si>
  <si>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</si>
  <si>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</si>
  <si>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</si>
  <si>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</si>
  <si>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</si>
  <si>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</si>
  <si>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</si>
  <si>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</si>
  <si>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</si>
  <si>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</si>
  <si>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</si>
  <si>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</si>
  <si>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</si>
  <si>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</si>
  <si>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</si>
  <si>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</si>
  <si>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</si>
  <si>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</si>
  <si>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</si>
  <si>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</si>
  <si>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</si>
  <si>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</si>
  <si>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</si>
  <si>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</si>
  <si>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</si>
  <si>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</si>
  <si>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</si>
  <si>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</si>
  <si>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</si>
  <si>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</si>
  <si>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</si>
  <si>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</si>
  <si>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</si>
  <si>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</si>
  <si>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</si>
  <si>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</si>
  <si>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</si>
  <si>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</si>
  <si>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</si>
  <si>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</si>
  <si>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</si>
  <si>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</si>
  <si>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</si>
  <si>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</si>
  <si>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</si>
  <si>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</si>
  <si>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</si>
  <si>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</si>
  <si>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</si>
  <si>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</si>
  <si>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</si>
  <si>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</si>
  <si>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</si>
  <si>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</si>
  <si>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</si>
  <si>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</si>
  <si>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</si>
  <si>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</si>
  <si>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</si>
  <si>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</si>
  <si>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</si>
  <si>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</si>
  <si>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</si>
  <si>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</si>
  <si>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</si>
  <si>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</si>
  <si>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</si>
  <si>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</si>
  <si>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</si>
  <si>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</si>
  <si>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</si>
  <si>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</si>
  <si>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</si>
  <si>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</si>
  <si>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</si>
  <si>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</si>
  <si>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</si>
  <si>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</si>
  <si>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</si>
  <si>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</si>
  <si>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</si>
  <si>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</si>
  <si>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</si>
  <si>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</si>
  <si>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</si>
  <si>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</si>
  <si>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</si>
  <si>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</si>
  <si>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</si>
  <si>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</si>
  <si>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</si>
  <si>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</si>
  <si>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</si>
  <si>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</si>
  <si>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</si>
  <si>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</si>
  <si>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</si>
  <si>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</si>
  <si>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</si>
  <si>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</si>
  <si>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</si>
  <si>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</si>
  <si>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</si>
  <si>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</si>
  <si>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</si>
  <si>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</si>
  <si>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</si>
  <si>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</si>
  <si>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</si>
  <si>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</si>
  <si>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</si>
  <si>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</si>
  <si>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</si>
  <si>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</si>
  <si>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</si>
  <si>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</si>
  <si>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</si>
  <si>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</si>
  <si>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</si>
  <si>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</si>
  <si>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</si>
  <si>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</si>
  <si>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</si>
  <si>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</si>
  <si>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</si>
  <si>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</si>
  <si>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</si>
  <si>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</si>
  <si>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</si>
  <si>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</si>
  <si>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</si>
  <si>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</si>
  <si>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</si>
  <si>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</si>
  <si>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</si>
  <si>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</si>
  <si>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</si>
  <si>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</si>
  <si>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</si>
  <si>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</si>
  <si>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</si>
  <si>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</si>
  <si>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</si>
  <si>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</si>
  <si>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</si>
  <si>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</si>
  <si>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</si>
  <si>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</si>
  <si>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</si>
  <si>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</si>
  <si>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</si>
  <si>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</si>
  <si>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</si>
  <si>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</si>
  <si>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</si>
  <si>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</si>
  <si>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</si>
  <si>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</si>
  <si>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</si>
  <si>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</si>
  <si>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</si>
  <si>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</si>
  <si>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</si>
  <si>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</si>
  <si>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</si>
  <si>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</si>
  <si>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</si>
  <si>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</si>
  <si>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</si>
  <si>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</si>
  <si>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</si>
  <si>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</si>
  <si>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</si>
  <si>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</si>
  <si>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</si>
  <si>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</si>
  <si>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</si>
  <si>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</si>
  <si>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</si>
  <si>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</si>
  <si>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</si>
  <si>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</si>
  <si>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</si>
  <si>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</si>
  <si>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</si>
  <si>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</si>
  <si>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</si>
  <si>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</si>
  <si>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</si>
  <si>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</si>
  <si>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</si>
  <si>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</si>
  <si>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</si>
  <si>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</si>
  <si>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</si>
  <si>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</si>
  <si>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</si>
  <si>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</si>
  <si>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</si>
  <si>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</si>
  <si>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</si>
  <si>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</si>
  <si>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</si>
  <si>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</si>
  <si>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</si>
  <si>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</si>
  <si>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</si>
  <si>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</si>
  <si>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</si>
  <si>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</si>
  <si>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</si>
  <si>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</si>
  <si>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</si>
  <si>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</si>
  <si>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</si>
  <si>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</si>
  <si>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</si>
  <si>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</si>
  <si>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</si>
  <si>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</si>
  <si>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</si>
  <si>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</si>
  <si>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</si>
  <si>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</si>
  <si>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</si>
  <si>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</si>
  <si>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</si>
  <si>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</si>
  <si>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</si>
  <si>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</si>
  <si>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</si>
  <si>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</si>
  <si>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</si>
  <si>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</si>
  <si>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</si>
  <si>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</si>
  <si>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</si>
  <si>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</si>
  <si>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</si>
  <si>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</si>
  <si>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</si>
  <si>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</si>
  <si>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</si>
  <si>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</si>
  <si>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</si>
  <si>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</si>
  <si>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</si>
  <si>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</si>
  <si>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</si>
  <si>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</si>
  <si>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</si>
  <si>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</si>
  <si>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</si>
  <si>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</si>
  <si>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</si>
  <si>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</si>
  <si>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</si>
  <si>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</si>
  <si>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</si>
  <si>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</si>
  <si>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</si>
  <si>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</si>
  <si>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</si>
  <si>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</si>
  <si>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</si>
  <si>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</si>
  <si>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</si>
  <si>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</si>
  <si>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</si>
  <si>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</si>
  <si>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</si>
  <si>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</si>
  <si>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</si>
  <si>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</si>
  <si>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</si>
  <si>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</si>
  <si>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</si>
  <si>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</si>
  <si>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</si>
  <si>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</si>
  <si>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</si>
  <si>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</si>
  <si>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</si>
  <si>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</si>
  <si>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</si>
  <si>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</si>
  <si>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</si>
  <si>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</si>
  <si>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</si>
  <si>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</si>
  <si>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</si>
  <si>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</si>
  <si>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</si>
  <si>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</si>
  <si>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</si>
  <si>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</si>
  <si>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</si>
  <si>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</si>
  <si>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</si>
  <si>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</si>
  <si>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</si>
  <si>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</si>
  <si>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</si>
  <si>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</si>
  <si>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</si>
  <si>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</si>
  <si>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</si>
  <si>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</si>
  <si>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</si>
  <si>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</si>
  <si>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</si>
  <si>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</si>
  <si>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</si>
  <si>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</si>
  <si>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</si>
  <si>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</si>
  <si>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</si>
  <si>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</si>
  <si>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</si>
  <si>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</si>
  <si>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</si>
  <si>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</si>
  <si>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</si>
  <si>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</si>
  <si>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</si>
  <si>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</si>
  <si>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</si>
  <si>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</si>
  <si>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</si>
  <si>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</si>
  <si>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</si>
  <si>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</si>
  <si>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</si>
  <si>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</si>
  <si>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</si>
  <si>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</si>
  <si>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</si>
  <si>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</si>
  <si>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</si>
  <si>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</si>
  <si>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</si>
  <si>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</si>
  <si>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</si>
  <si>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</si>
  <si>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</si>
  <si>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</si>
  <si>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</si>
  <si>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</si>
  <si>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</si>
  <si>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</si>
  <si>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</si>
  <si>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</si>
  <si>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</si>
  <si>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</si>
  <si>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</si>
  <si>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</si>
  <si>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</si>
  <si>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</si>
  <si>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</si>
  <si>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</si>
  <si>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</si>
  <si>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</si>
  <si>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</si>
  <si>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</si>
  <si>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</si>
  <si>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</si>
  <si>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</si>
  <si>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</si>
  <si>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</si>
  <si>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</si>
  <si>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</si>
  <si>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</si>
  <si>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</si>
  <si>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</si>
  <si>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</si>
  <si>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</si>
  <si>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</si>
  <si>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</si>
  <si>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</si>
  <si>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</si>
  <si>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</si>
  <si>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</si>
  <si>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</si>
  <si>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</si>
  <si>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</si>
  <si>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</si>
  <si>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</si>
  <si>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</si>
  <si>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</si>
  <si>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</si>
  <si>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</si>
  <si>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</si>
  <si>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</si>
  <si>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</si>
  <si>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</si>
  <si>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</si>
  <si>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</si>
  <si>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</si>
  <si>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</si>
  <si>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</si>
  <si>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</si>
  <si>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</si>
  <si>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</si>
  <si>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</si>
  <si>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</si>
  <si>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</si>
  <si>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</si>
  <si>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</si>
  <si>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</si>
  <si>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</si>
  <si>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</si>
  <si>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</si>
  <si>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</si>
  <si>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</si>
  <si>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</si>
  <si>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</si>
  <si>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</si>
  <si>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</si>
  <si>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</si>
  <si>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</si>
  <si>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</si>
  <si>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</si>
  <si>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</si>
  <si>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</si>
  <si>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</si>
  <si>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</si>
  <si>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</si>
  <si>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</si>
  <si>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</si>
  <si>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</si>
  <si>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</si>
  <si>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</si>
  <si>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</si>
  <si>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</si>
  <si>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</si>
  <si>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</si>
  <si>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</si>
  <si>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</si>
  <si>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</si>
  <si>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</si>
  <si>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</si>
  <si>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</si>
  <si>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</si>
  <si>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</si>
  <si>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</si>
  <si>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</si>
  <si>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</si>
  <si>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</si>
  <si>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</si>
  <si>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</si>
  <si>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</si>
  <si>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</si>
  <si>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</si>
  <si>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</si>
  <si>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</si>
  <si>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</si>
  <si>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</si>
  <si>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</si>
  <si>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</si>
  <si>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</si>
  <si>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</si>
  <si>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</si>
  <si>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</si>
  <si>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</si>
  <si>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</si>
  <si>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</si>
  <si>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</si>
  <si>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</si>
  <si>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</si>
  <si>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</si>
  <si>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</si>
  <si>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</si>
  <si>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</si>
  <si>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</si>
  <si>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</si>
  <si>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</si>
  <si>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</si>
  <si>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</si>
  <si>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</si>
  <si>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</si>
  <si>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</si>
  <si>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</si>
  <si>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</si>
  <si>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</si>
  <si>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</si>
  <si>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</si>
  <si>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</si>
  <si>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</si>
  <si>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</si>
  <si>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</si>
  <si>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</si>
  <si>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</si>
  <si>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</si>
  <si>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</si>
  <si>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</si>
  <si>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</si>
  <si>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</si>
  <si>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</si>
  <si>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</si>
  <si>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</si>
  <si>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</si>
  <si>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</si>
  <si>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</si>
  <si>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</si>
  <si>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</si>
  <si>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</si>
  <si>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</si>
  <si>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</si>
  <si>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</si>
  <si>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</si>
  <si>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</si>
  <si>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</si>
  <si>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</si>
  <si>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</si>
  <si>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</si>
  <si>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</si>
  <si>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</si>
  <si>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</si>
  <si>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</si>
  <si>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</si>
  <si>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</si>
  <si>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</si>
  <si>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</si>
  <si>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</si>
  <si>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</si>
  <si>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</si>
  <si>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</si>
  <si>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</si>
  <si>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</si>
  <si>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</si>
  <si>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</si>
  <si>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</si>
  <si>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</si>
  <si>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</si>
  <si>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</si>
  <si>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</si>
  <si>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</si>
  <si>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</si>
  <si>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</si>
  <si>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</si>
  <si>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</si>
  <si>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</si>
  <si>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</si>
  <si>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</si>
  <si>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</si>
  <si>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</si>
  <si>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</si>
  <si>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</si>
  <si>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</si>
  <si>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</si>
  <si>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</si>
  <si>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</si>
  <si>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</si>
  <si>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</si>
  <si>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</si>
  <si>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</si>
  <si>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</si>
  <si>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</si>
  <si>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</si>
  <si>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</si>
  <si>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</si>
  <si>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</si>
  <si>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</si>
  <si>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</si>
  <si>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</si>
  <si>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</si>
  <si>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</si>
  <si>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</si>
  <si>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</si>
  <si>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</si>
  <si>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</si>
  <si>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</si>
  <si>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</si>
  <si>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</si>
  <si>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</si>
  <si>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</si>
  <si>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</si>
  <si>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</si>
  <si>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</si>
  <si>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</si>
  <si>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</si>
  <si>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</si>
  <si>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</si>
  <si>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</si>
  <si>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</si>
  <si>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</si>
  <si>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</si>
  <si>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</si>
  <si>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</si>
  <si>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</si>
  <si>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</si>
  <si>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</si>
  <si>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</si>
  <si>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</si>
  <si>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</si>
  <si>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</si>
  <si>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</si>
  <si>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</si>
  <si>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</si>
  <si>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</si>
  <si>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</si>
  <si>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</si>
  <si>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</si>
  <si>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</si>
  <si>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</si>
  <si>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</si>
  <si>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</si>
  <si>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</si>
  <si>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</si>
  <si>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</si>
  <si>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</si>
  <si>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</si>
  <si>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</si>
  <si>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</si>
  <si>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</si>
  <si>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</si>
  <si>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</si>
  <si>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</si>
  <si>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</si>
  <si>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</si>
  <si>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</si>
  <si>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</si>
  <si>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</si>
  <si>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</si>
  <si>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</si>
  <si>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</si>
  <si>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</si>
  <si>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</si>
  <si>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</si>
  <si>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</si>
  <si>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</si>
  <si>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</si>
  <si>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</si>
  <si>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</si>
  <si>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</si>
  <si>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</si>
  <si>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</si>
  <si>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</si>
  <si>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</si>
  <si>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</si>
  <si>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</si>
  <si>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</si>
  <si>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</si>
  <si>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</si>
  <si>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</si>
  <si>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</si>
  <si>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</si>
  <si>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</si>
  <si>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</si>
  <si>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</si>
  <si>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</si>
  <si>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</si>
  <si>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</si>
  <si>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</si>
  <si>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</si>
  <si>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</si>
  <si>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</si>
  <si>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</si>
  <si>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</si>
  <si>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</si>
  <si>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</si>
  <si>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</si>
  <si>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</si>
  <si>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</si>
  <si>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</si>
  <si>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</si>
  <si>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</si>
  <si>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</si>
  <si>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</si>
  <si>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</si>
  <si>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</si>
  <si>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</si>
  <si>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</si>
  <si>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</si>
  <si>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</si>
  <si>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</si>
  <si>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</si>
  <si>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</si>
  <si>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</si>
  <si>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</si>
  <si>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</si>
  <si>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</si>
  <si>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</si>
  <si>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</si>
  <si>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</si>
  <si>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</si>
  <si>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</si>
  <si>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</si>
  <si>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</si>
  <si>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</si>
  <si>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</si>
  <si>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</si>
  <si>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</si>
  <si>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</si>
  <si>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</si>
  <si>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</si>
  <si>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</si>
  <si>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</si>
  <si>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</si>
  <si>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</si>
  <si>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</si>
  <si>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</si>
  <si>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</si>
  <si>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</si>
  <si>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</si>
  <si>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</si>
  <si>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</si>
  <si>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</si>
  <si>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</si>
  <si>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</si>
  <si>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</si>
  <si>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</si>
  <si>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</si>
  <si>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</si>
  <si>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</si>
  <si>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</si>
  <si>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</si>
  <si>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</si>
  <si>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</si>
  <si>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</si>
  <si>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</si>
  <si>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</si>
  <si>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</si>
  <si>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</si>
  <si>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</si>
  <si>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</si>
  <si>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</si>
  <si>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</si>
  <si>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</si>
  <si>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</si>
  <si>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</si>
  <si>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</si>
  <si>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</si>
  <si>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</si>
  <si>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</si>
  <si>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</si>
  <si>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</si>
  <si>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</si>
  <si>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</si>
  <si>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</si>
  <si>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</si>
  <si>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</si>
  <si>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</si>
  <si>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</si>
  <si>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</si>
  <si>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</si>
  <si>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</si>
  <si>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</si>
  <si>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</si>
  <si>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</si>
  <si>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</si>
  <si>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</si>
  <si>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</si>
  <si>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</si>
  <si>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</si>
  <si>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</si>
  <si>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</si>
  <si>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</si>
  <si>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</si>
  <si>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</si>
  <si>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</si>
  <si>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</si>
  <si>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</si>
  <si>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</si>
  <si>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</si>
  <si>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</si>
  <si>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</si>
  <si>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</si>
  <si>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</si>
  <si>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</si>
  <si>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</si>
  <si>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</si>
  <si>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</si>
  <si>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</si>
  <si>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</si>
  <si>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</si>
  <si>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</si>
  <si>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</si>
  <si>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</si>
  <si>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</si>
  <si>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</si>
  <si>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</si>
  <si>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</si>
  <si>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</si>
  <si>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</si>
  <si>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</si>
  <si>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</si>
  <si>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</si>
  <si>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</si>
  <si>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</si>
  <si>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</si>
  <si>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</si>
  <si>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</si>
  <si>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</si>
  <si>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</si>
  <si>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</si>
  <si>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</si>
  <si>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</si>
  <si>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</si>
  <si>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</si>
  <si>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</si>
  <si>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</si>
  <si>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</si>
  <si>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</si>
  <si>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</si>
  <si>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</si>
  <si>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</si>
  <si>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</si>
  <si>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</si>
  <si>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</si>
  <si>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</si>
  <si>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</si>
  <si>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</si>
  <si>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</si>
  <si>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</si>
  <si>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</si>
  <si>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</si>
  <si>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</si>
  <si>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</si>
  <si>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</si>
  <si>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</si>
  <si>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</si>
  <si>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</si>
  <si>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</si>
  <si>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</si>
  <si>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</si>
  <si>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</si>
  <si>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</si>
  <si>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</si>
  <si>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</si>
  <si>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</si>
  <si>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</si>
  <si>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</si>
  <si>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</si>
  <si>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</si>
  <si>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</si>
  <si>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</si>
  <si>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</si>
  <si>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</si>
  <si>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</si>
  <si>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</si>
  <si>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</si>
  <si>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</si>
  <si>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</si>
  <si>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</si>
  <si>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</si>
  <si>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</si>
  <si>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</si>
  <si>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</si>
  <si>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</si>
  <si>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</si>
  <si>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</si>
  <si>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</si>
  <si>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</si>
  <si>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</si>
  <si>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</si>
  <si>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</si>
  <si>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</si>
  <si>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</si>
  <si>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</si>
  <si>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</si>
  <si>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</si>
  <si>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</si>
  <si>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</si>
  <si>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</si>
  <si>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</si>
  <si>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</si>
  <si>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</si>
  <si>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</si>
  <si>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</si>
  <si>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</si>
  <si>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</si>
  <si>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</si>
  <si>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</si>
  <si>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</si>
  <si>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</si>
  <si>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</si>
  <si>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</si>
  <si>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</si>
  <si>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</si>
  <si>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</si>
  <si>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</si>
  <si>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</si>
  <si>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</si>
  <si>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</si>
  <si>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</si>
  <si>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</si>
  <si>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</si>
  <si>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</si>
  <si>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</si>
  <si>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</si>
  <si>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</si>
  <si>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</si>
  <si>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</si>
  <si>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</si>
  <si>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</si>
  <si>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</si>
  <si>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</si>
  <si>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</si>
  <si>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</si>
  <si>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</si>
  <si>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</si>
  <si>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</si>
  <si>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</si>
  <si>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</si>
  <si>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</si>
  <si>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</si>
  <si>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</si>
  <si>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</si>
  <si>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</si>
  <si>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</si>
  <si>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</si>
  <si>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</si>
  <si>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</si>
  <si>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</si>
  <si>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</si>
  <si>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</si>
  <si>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</si>
  <si>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</si>
  <si>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</si>
  <si>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</si>
  <si>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</si>
  <si>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</si>
  <si>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</si>
  <si>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</si>
  <si>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</si>
  <si>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</si>
  <si>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</si>
  <si>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</si>
  <si>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</si>
  <si>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</si>
  <si>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</si>
  <si>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</si>
  <si>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</si>
  <si>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</si>
  <si>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</si>
  <si>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</si>
  <si>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</si>
  <si>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</si>
  <si>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</si>
  <si>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</si>
  <si>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</si>
  <si>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</si>
  <si>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</si>
  <si>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</si>
  <si>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</si>
  <si>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</si>
  <si>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</si>
  <si>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</si>
  <si>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</si>
  <si>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</si>
  <si>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</si>
  <si>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</si>
  <si>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</si>
  <si>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</si>
  <si>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</si>
  <si>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</si>
  <si>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</si>
  <si>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</si>
  <si>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</si>
  <si>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</si>
  <si>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</si>
  <si>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</si>
  <si>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</si>
  <si>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</si>
  <si>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</si>
  <si>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</si>
  <si>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</si>
  <si>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</si>
  <si>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</si>
  <si>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</si>
  <si>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</si>
  <si>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</si>
  <si>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</si>
  <si>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</si>
  <si>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</si>
  <si>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</si>
  <si>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</si>
  <si>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</si>
  <si>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</si>
  <si>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</si>
  <si>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</si>
  <si>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</si>
  <si>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</si>
  <si>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</si>
  <si>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</si>
  <si>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</si>
  <si>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</si>
  <si>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</si>
  <si>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</si>
  <si>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</si>
  <si>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</si>
  <si>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</si>
  <si>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</si>
  <si>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</si>
  <si>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</si>
  <si>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</si>
  <si>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</si>
  <si>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</si>
  <si>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</si>
  <si>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</si>
  <si>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</si>
  <si>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</si>
  <si>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</si>
  <si>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</si>
  <si>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</si>
  <si>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</si>
  <si>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</si>
  <si>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</si>
  <si>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</si>
  <si>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</si>
  <si>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</si>
  <si>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</si>
  <si>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</si>
  <si>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</si>
  <si>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</si>
  <si>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</si>
  <si>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</si>
  <si>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</si>
  <si>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</si>
  <si>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</si>
  <si>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</si>
  <si>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</si>
  <si>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</si>
  <si>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</si>
  <si>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</si>
  <si>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</si>
  <si>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</si>
  <si>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</si>
  <si>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</si>
  <si>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</si>
  <si>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</si>
  <si>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</si>
  <si>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</si>
  <si>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</si>
  <si>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</si>
  <si>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</si>
  <si>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</si>
  <si>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</si>
  <si>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</si>
  <si>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</si>
  <si>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</si>
  <si>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</si>
  <si>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</si>
  <si>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</si>
  <si>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</si>
  <si>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</si>
  <si>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</si>
  <si>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</si>
  <si>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</si>
  <si>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</si>
  <si>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</si>
  <si>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</si>
  <si>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</si>
  <si>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</si>
  <si>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</si>
  <si>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</si>
  <si>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</si>
  <si>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</si>
  <si>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</si>
  <si>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</si>
  <si>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</si>
  <si>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</si>
  <si>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</si>
  <si>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</si>
  <si>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</si>
  <si>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</si>
  <si>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</si>
  <si>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</si>
  <si>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</si>
  <si>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</si>
  <si>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</si>
  <si>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</si>
  <si>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</si>
  <si>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</si>
  <si>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</si>
  <si>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</si>
  <si>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</si>
  <si>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</si>
  <si>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</si>
  <si>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</si>
  <si>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</si>
  <si>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</si>
  <si>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</si>
  <si>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</si>
  <si>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</si>
  <si>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</si>
  <si>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</si>
  <si>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</si>
  <si>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</si>
  <si>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</si>
  <si>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</si>
  <si>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</si>
  <si>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</si>
  <si>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</si>
  <si>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</si>
  <si>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</si>
  <si>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</si>
  <si>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</si>
  <si>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</si>
  <si>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</si>
  <si>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</si>
  <si>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</si>
  <si>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</si>
  <si>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</si>
  <si>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</si>
  <si>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</si>
  <si>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</si>
  <si>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</si>
  <si>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</si>
  <si>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</si>
  <si>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</si>
  <si>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</si>
  <si>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</si>
  <si>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</si>
  <si>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</si>
  <si>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</si>
  <si>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</si>
  <si>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</si>
  <si>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</si>
  <si>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</si>
  <si>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</si>
  <si>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</si>
  <si>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</si>
  <si>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</si>
  <si>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</si>
  <si>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</si>
  <si>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</si>
  <si>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</si>
  <si>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</si>
  <si>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</si>
  <si>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</si>
  <si>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</si>
  <si>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</si>
  <si>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</si>
  <si>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</si>
  <si>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</si>
  <si>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</si>
  <si>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</si>
  <si>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</si>
  <si>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</si>
  <si>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</si>
  <si>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</si>
  <si>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</si>
  <si>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</si>
  <si>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</si>
  <si>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</si>
  <si>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</si>
  <si>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</si>
  <si>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</si>
  <si>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</si>
  <si>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</si>
  <si>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</si>
  <si>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</si>
  <si>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</si>
  <si>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</si>
  <si>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</si>
  <si>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</si>
  <si>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</si>
  <si>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</si>
  <si>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</si>
  <si>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</si>
  <si>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</si>
  <si>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</si>
  <si>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</si>
  <si>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</si>
  <si>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</si>
  <si>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</si>
  <si>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</si>
  <si>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</si>
  <si>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</si>
  <si>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</si>
  <si>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</si>
  <si>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</si>
  <si>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</si>
  <si>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</si>
  <si>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</si>
  <si>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</si>
  <si>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</si>
  <si>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</si>
  <si>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</si>
  <si>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</si>
  <si>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</si>
  <si>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</si>
  <si>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</si>
  <si>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</si>
  <si>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</si>
  <si>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</si>
  <si>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</si>
  <si>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</si>
  <si>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</si>
  <si>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</si>
  <si>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</si>
  <si>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</si>
  <si>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</si>
  <si>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</si>
  <si>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</si>
  <si>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</si>
  <si>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</si>
  <si>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</si>
  <si>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</si>
  <si>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</si>
  <si>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</si>
  <si>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</si>
  <si>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</si>
  <si>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</si>
  <si>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</si>
  <si>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</si>
  <si>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</si>
  <si>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</si>
  <si>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</si>
  <si>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</si>
  <si>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</si>
  <si>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</si>
  <si>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</si>
  <si>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</si>
  <si>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</si>
  <si>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</si>
  <si>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</si>
  <si>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</si>
  <si>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</si>
  <si>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</si>
  <si>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</si>
  <si>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</si>
  <si>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</si>
  <si>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</si>
  <si>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</si>
  <si>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</si>
  <si>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</si>
  <si>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</si>
  <si>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</si>
  <si>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</si>
  <si>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</si>
  <si>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</si>
  <si>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</si>
  <si>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</si>
  <si>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</si>
  <si>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</si>
  <si>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</si>
  <si>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</si>
  <si>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</si>
  <si>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</si>
  <si>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</si>
  <si>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</si>
  <si>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</si>
  <si>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</si>
  <si>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</si>
  <si>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</si>
  <si>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</si>
  <si>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</si>
  <si>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</si>
  <si>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</si>
  <si>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</si>
  <si>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</si>
  <si>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</si>
  <si>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</si>
  <si>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</si>
  <si>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</si>
  <si>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</si>
  <si>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</si>
  <si>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</si>
  <si>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</si>
  <si>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</si>
  <si>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</si>
  <si>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</si>
  <si>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</si>
  <si>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</si>
  <si>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</si>
  <si>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</si>
  <si>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</si>
  <si>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</si>
  <si>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</si>
  <si>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</si>
  <si>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</si>
  <si>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</si>
  <si>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</si>
  <si>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</si>
  <si>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</si>
  <si>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</si>
  <si>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</si>
  <si>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</si>
  <si>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</si>
  <si>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</si>
  <si>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</si>
  <si>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</si>
  <si>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</si>
  <si>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</si>
  <si>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</si>
  <si>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</si>
  <si>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</si>
  <si>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</si>
  <si>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</si>
  <si>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</si>
  <si>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</si>
  <si>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</si>
  <si>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</si>
  <si>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</si>
  <si>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</si>
  <si>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</si>
  <si>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</si>
  <si>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</si>
  <si>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</si>
  <si>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</si>
  <si>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</si>
  <si>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</si>
  <si>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</si>
  <si>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</si>
  <si>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</si>
  <si>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</si>
  <si>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</si>
  <si>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</si>
  <si>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</si>
  <si>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</si>
  <si>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</si>
  <si>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</si>
  <si>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</si>
  <si>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</si>
  <si>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</si>
  <si>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</si>
  <si>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</si>
  <si>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</si>
  <si>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</si>
  <si>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</si>
  <si>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</si>
  <si>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</si>
  <si>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</si>
  <si>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</si>
  <si>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</si>
  <si>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</si>
  <si>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</si>
  <si>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</si>
  <si>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</si>
  <si>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</si>
  <si>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</si>
  <si>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</si>
  <si>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</si>
  <si>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</si>
  <si>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</si>
  <si>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</si>
  <si>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</si>
  <si>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</si>
  <si>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</si>
  <si>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</si>
  <si>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</si>
  <si>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</si>
  <si>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</si>
  <si>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</si>
  <si>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</si>
  <si>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</si>
  <si>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</si>
  <si>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</si>
  <si>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</si>
  <si>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</si>
  <si>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</si>
  <si>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</si>
  <si>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</si>
  <si>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</si>
  <si>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</si>
  <si>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</si>
  <si>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</si>
  <si>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</si>
  <si>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</si>
  <si>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</si>
  <si>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</si>
  <si>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</si>
  <si>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</si>
  <si>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</si>
  <si>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</si>
  <si>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</si>
  <si>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</si>
  <si>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</si>
  <si>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</si>
  <si>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</si>
  <si>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</si>
  <si>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</si>
  <si>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</si>
  <si>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</si>
  <si>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</si>
  <si>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</si>
  <si>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</si>
  <si>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</si>
  <si>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</si>
  <si>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</si>
  <si>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</si>
  <si>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</si>
  <si>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</si>
  <si>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</si>
  <si>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</si>
  <si>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</si>
  <si>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</si>
  <si>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</si>
  <si>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</si>
  <si>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</si>
  <si>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</si>
  <si>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</si>
  <si>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</si>
  <si>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</si>
  <si>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</si>
  <si>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</si>
  <si>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</si>
  <si>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</si>
  <si>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</si>
  <si>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</si>
  <si>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</si>
  <si>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</si>
  <si>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</si>
  <si>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</si>
  <si>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</si>
  <si>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</si>
  <si>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</si>
  <si>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</si>
  <si>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</si>
  <si>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</si>
  <si>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</si>
  <si>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</si>
  <si>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</si>
  <si>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</si>
  <si>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</si>
  <si>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</si>
  <si>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</si>
  <si>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</si>
  <si>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</si>
  <si>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</si>
  <si>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</si>
  <si>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</si>
  <si>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</si>
  <si>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</si>
  <si>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</si>
  <si>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</si>
  <si>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</si>
  <si>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</si>
  <si>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</si>
  <si>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</si>
  <si>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</si>
  <si>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</si>
  <si>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</si>
  <si>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</si>
  <si>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</si>
  <si>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</si>
  <si>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</si>
  <si>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</si>
  <si>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</si>
  <si>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</si>
  <si>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</si>
  <si>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</si>
  <si>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</si>
  <si>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</si>
  <si>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</si>
  <si>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</si>
  <si>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</si>
  <si>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</si>
  <si>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</si>
  <si>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</si>
  <si>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</si>
  <si>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</si>
  <si>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</si>
  <si>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</si>
  <si>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</si>
  <si>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</si>
  <si>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</si>
  <si>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</si>
  <si>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</si>
  <si>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</si>
  <si>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</si>
  <si>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</si>
  <si>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</si>
  <si>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</si>
  <si>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</si>
  <si>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</si>
  <si>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</si>
  <si>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</si>
  <si>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</si>
  <si>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</si>
  <si>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</si>
  <si>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</si>
  <si>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</si>
  <si>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</si>
  <si>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</si>
  <si>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</si>
  <si>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</si>
  <si>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</si>
  <si>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</si>
  <si>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</si>
  <si>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</si>
  <si>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</si>
  <si>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</si>
  <si>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</si>
  <si>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</si>
  <si>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</si>
  <si>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</si>
  <si>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</si>
  <si>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</si>
  <si>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</si>
  <si>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</si>
  <si>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</si>
  <si>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</si>
  <si>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</si>
  <si>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</si>
  <si>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</si>
  <si>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</si>
  <si>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</si>
  <si>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</si>
  <si>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</si>
  <si>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</si>
  <si>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</si>
  <si>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</si>
  <si>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</si>
  <si>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</si>
  <si>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</si>
  <si>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</si>
  <si>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</si>
  <si>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</si>
  <si>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</si>
  <si>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</si>
  <si>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</si>
  <si>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</si>
  <si>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</si>
  <si>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</si>
  <si>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</si>
  <si>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</si>
  <si>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</si>
  <si>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</si>
  <si>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</si>
  <si>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</si>
  <si>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</si>
  <si>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</si>
  <si>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</si>
  <si>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</si>
  <si>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</si>
  <si>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</si>
  <si>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</si>
  <si>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</si>
  <si>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</si>
  <si>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</si>
  <si>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</si>
  <si>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</si>
  <si>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</si>
  <si>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</si>
  <si>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</si>
  <si>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</si>
  <si>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</si>
  <si>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</si>
  <si>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</si>
  <si>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</si>
  <si>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</si>
  <si>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</si>
  <si>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</si>
  <si>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</si>
  <si>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</si>
  <si>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</si>
  <si>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</si>
  <si>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</si>
  <si>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</si>
  <si>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</si>
  <si>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</si>
  <si>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</si>
  <si>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</si>
  <si>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</si>
  <si>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</si>
  <si>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</si>
  <si>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</si>
  <si>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</si>
  <si>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</si>
  <si>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</si>
  <si>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</si>
  <si>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</si>
  <si>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</si>
  <si>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</si>
  <si>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</si>
  <si>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</si>
  <si>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</si>
  <si>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</si>
  <si>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</si>
  <si>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</si>
  <si>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</si>
  <si>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</si>
  <si>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</si>
  <si>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</si>
  <si>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</si>
  <si>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</si>
  <si>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</si>
  <si>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</si>
  <si>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</si>
  <si>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</si>
  <si>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</si>
  <si>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</si>
  <si>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</si>
  <si>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</si>
  <si>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</si>
  <si>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</si>
  <si>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</si>
  <si>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</si>
  <si>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</si>
  <si>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</si>
  <si>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</si>
  <si>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</si>
  <si>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</si>
  <si>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</si>
  <si>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</si>
  <si>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</si>
  <si>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</si>
  <si>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</si>
  <si>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</si>
  <si>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</si>
  <si>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</si>
  <si>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</si>
  <si>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</si>
  <si>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</si>
  <si>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</si>
  <si>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</si>
  <si>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</si>
  <si>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</si>
  <si>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</si>
  <si>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</si>
  <si>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</si>
  <si>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</si>
  <si>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</si>
  <si>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</si>
  <si>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</si>
  <si>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</si>
  <si>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</si>
  <si>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</si>
  <si>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</si>
  <si>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</si>
  <si>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</si>
  <si>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</si>
  <si>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</si>
  <si>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</si>
  <si>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</si>
  <si>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</si>
  <si>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</si>
  <si>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</si>
  <si>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</si>
  <si>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</si>
  <si>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</si>
  <si>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</si>
  <si>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</si>
  <si>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</si>
  <si>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</si>
  <si>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</si>
  <si>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</si>
  <si>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</si>
  <si>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</si>
  <si>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</si>
  <si>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</si>
  <si>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</si>
  <si>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</si>
  <si>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</si>
  <si>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</si>
  <si>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</si>
  <si>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</si>
  <si>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</si>
  <si>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</si>
  <si>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</si>
  <si>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</si>
  <si>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</si>
  <si>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</si>
  <si>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</si>
  <si>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</si>
  <si>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</si>
  <si>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</si>
  <si>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</si>
  <si>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</si>
  <si>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</si>
  <si>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</si>
  <si>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</si>
  <si>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</si>
  <si>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</si>
  <si>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</si>
  <si>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</si>
  <si>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</si>
  <si>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</si>
  <si>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</si>
  <si>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</si>
  <si>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</si>
  <si>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</si>
  <si>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</si>
  <si>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</si>
  <si>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</si>
  <si>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</si>
  <si>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</si>
  <si>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</si>
  <si>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</si>
  <si>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</si>
  <si>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</si>
  <si>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</si>
  <si>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</si>
  <si>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</si>
  <si>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</si>
  <si>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</si>
  <si>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</si>
  <si>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</si>
  <si>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</si>
  <si>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</si>
  <si>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</si>
  <si>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</si>
  <si>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</si>
  <si>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</si>
  <si>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</si>
  <si>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</si>
  <si>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</si>
  <si>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</si>
  <si>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</si>
  <si>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</si>
  <si>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</si>
  <si>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</si>
  <si>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</si>
  <si>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</si>
  <si>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</si>
  <si>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</si>
  <si>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</si>
  <si>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</si>
  <si>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</si>
  <si>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</si>
  <si>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</si>
  <si>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</si>
  <si>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</si>
  <si>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</si>
  <si>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</si>
  <si>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</si>
  <si>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</si>
  <si>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</si>
  <si>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</si>
  <si>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</si>
  <si>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</si>
  <si>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</si>
  <si>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</si>
  <si>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</si>
  <si>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</si>
  <si>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</si>
  <si>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</si>
  <si>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</si>
  <si>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</si>
  <si>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</si>
  <si>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</si>
  <si>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</si>
  <si>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</si>
  <si>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</si>
  <si>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</si>
  <si>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</si>
  <si>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</si>
  <si>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</si>
  <si>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</si>
  <si>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</si>
  <si>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</si>
  <si>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</si>
  <si>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</si>
  <si>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</si>
  <si>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</si>
  <si>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</si>
  <si>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</si>
  <si>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</si>
  <si>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</si>
  <si>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</si>
  <si>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</si>
  <si>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</si>
  <si>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</si>
  <si>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</si>
  <si>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</si>
  <si>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</si>
  <si>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</si>
  <si>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</si>
  <si>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</si>
  <si>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</si>
  <si>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</si>
  <si>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</si>
  <si>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</si>
  <si>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</si>
  <si>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</si>
  <si>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</si>
  <si>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</si>
  <si>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</si>
  <si>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</si>
  <si>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</si>
  <si>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</si>
  <si>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</si>
  <si>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</si>
  <si>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</si>
  <si>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</si>
  <si>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</si>
  <si>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</si>
  <si>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</si>
  <si>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</si>
  <si>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</si>
  <si>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</si>
  <si>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</si>
  <si>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</si>
  <si>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</si>
  <si>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</si>
  <si>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</si>
  <si>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</si>
  <si>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</si>
  <si>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</si>
  <si>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</si>
  <si>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</si>
  <si>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</si>
  <si>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</si>
  <si>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</si>
  <si>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</si>
  <si>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</si>
  <si>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</si>
  <si>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</si>
  <si>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</si>
  <si>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</si>
  <si>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</si>
  <si>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</si>
  <si>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</si>
  <si>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</si>
  <si>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</si>
  <si>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</si>
  <si>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</si>
  <si>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</si>
  <si>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</si>
  <si>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</si>
  <si>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</si>
  <si>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</si>
  <si>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</si>
  <si>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</si>
  <si>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</si>
  <si>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</si>
  <si>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</si>
  <si>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</si>
  <si>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</si>
  <si>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</si>
  <si>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</si>
  <si>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</si>
  <si>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</si>
  <si>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</si>
  <si>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</si>
  <si>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</si>
  <si>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</si>
  <si>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</si>
  <si>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</si>
  <si>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</si>
  <si>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</si>
  <si>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</si>
  <si>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</si>
  <si>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</si>
  <si>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</si>
  <si>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</si>
  <si>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</si>
  <si>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</si>
  <si>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</si>
  <si>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</si>
  <si>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</si>
  <si>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</si>
  <si>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</si>
  <si>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</si>
  <si>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</si>
  <si>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</si>
  <si>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</si>
  <si>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</si>
  <si>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</si>
  <si>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</si>
  <si>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</si>
  <si>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</si>
  <si>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</si>
  <si>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</si>
  <si>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</si>
  <si>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</si>
  <si>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</si>
  <si>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</si>
  <si>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</si>
  <si>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</si>
  <si>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</si>
  <si>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</si>
  <si>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</si>
  <si>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</si>
  <si>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</si>
  <si>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</si>
  <si>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</si>
  <si>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</si>
  <si>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</si>
  <si>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</si>
  <si>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</si>
  <si>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</si>
  <si>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</si>
  <si>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</si>
  <si>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</si>
  <si>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</si>
  <si>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</si>
  <si>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</si>
  <si>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</si>
  <si>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</si>
  <si>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</si>
  <si>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</si>
  <si>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</si>
  <si>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</si>
  <si>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</si>
  <si>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</si>
  <si>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</si>
  <si>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</si>
  <si>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</si>
  <si>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</si>
  <si>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</si>
  <si>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</si>
  <si>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</si>
  <si>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</si>
  <si>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</si>
  <si>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</si>
  <si>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</si>
  <si>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</si>
  <si>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</si>
  <si>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</si>
  <si>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</si>
  <si>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</si>
  <si>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</si>
  <si>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</si>
  <si>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</si>
  <si>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</si>
  <si>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</si>
  <si>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</si>
  <si>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</si>
  <si>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</si>
  <si>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</si>
  <si>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</si>
  <si>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</si>
  <si>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</si>
  <si>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</si>
  <si>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</si>
  <si>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</si>
  <si>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</si>
  <si>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</si>
  <si>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</si>
  <si>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</si>
  <si>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</si>
  <si>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</si>
  <si>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</si>
  <si>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</si>
  <si>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</si>
  <si>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</si>
  <si>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</si>
  <si>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</si>
  <si>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</si>
  <si>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</si>
  <si>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</si>
  <si>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</si>
  <si>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</si>
  <si>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</si>
  <si>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</si>
  <si>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</si>
  <si>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</si>
  <si>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</si>
  <si>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</si>
  <si>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</si>
  <si>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</si>
  <si>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</si>
  <si>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</si>
  <si>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</si>
  <si>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</si>
  <si>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</si>
  <si>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</si>
  <si>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</si>
  <si>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</si>
  <si>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</si>
  <si>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</si>
  <si>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</si>
  <si>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</si>
  <si>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</si>
  <si>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</si>
  <si>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</si>
  <si>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</si>
  <si>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</si>
  <si>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</si>
  <si>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</si>
  <si>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</si>
  <si>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</si>
  <si>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</si>
  <si>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</si>
  <si>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</si>
  <si>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</si>
  <si>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</si>
  <si>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</si>
  <si>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</si>
  <si>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</si>
  <si>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</si>
  <si>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</si>
  <si>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</si>
  <si>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</si>
  <si>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</si>
  <si>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</si>
  <si>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</si>
  <si>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</si>
  <si>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</si>
  <si>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</si>
  <si>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</si>
  <si>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</si>
  <si>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</si>
  <si>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</si>
  <si>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</si>
  <si>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</si>
  <si>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</si>
  <si>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</si>
  <si>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</si>
  <si>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</si>
  <si>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</si>
  <si>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</si>
  <si>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</si>
  <si>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</si>
  <si>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</si>
  <si>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</si>
  <si>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</si>
  <si>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</si>
  <si>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</si>
  <si>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</si>
  <si>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</si>
  <si>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</si>
  <si>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</si>
  <si>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</si>
  <si>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</si>
  <si>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</si>
  <si>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</si>
  <si>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</si>
  <si>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</si>
  <si>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</si>
  <si>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</si>
  <si>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</si>
  <si>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</si>
  <si>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</si>
  <si>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</si>
  <si>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</si>
  <si>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</si>
  <si>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</si>
  <si>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</si>
  <si>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</si>
  <si>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</si>
  <si>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</si>
  <si>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</si>
  <si>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</si>
  <si>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</si>
  <si>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</si>
  <si>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</si>
  <si>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</si>
  <si>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</si>
  <si>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</si>
  <si>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</si>
  <si>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</si>
  <si>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</si>
  <si>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</si>
  <si>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</si>
  <si>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</si>
  <si>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</si>
  <si>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</si>
  <si>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</si>
  <si>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</si>
  <si>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</si>
  <si>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</si>
  <si>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</si>
  <si>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</si>
  <si>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</si>
  <si>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</si>
  <si>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</si>
  <si>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</si>
  <si>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</si>
  <si>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</si>
  <si>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</si>
  <si>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</si>
  <si>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</si>
  <si>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</si>
  <si>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</si>
  <si>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</si>
  <si>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</si>
  <si>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</si>
  <si>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</si>
  <si>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</si>
  <si>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</si>
  <si>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</si>
  <si>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</si>
  <si>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</si>
  <si>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</si>
  <si>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</si>
  <si>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</si>
  <si>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</si>
  <si>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</si>
  <si>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</si>
  <si>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</si>
  <si>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</si>
  <si>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</si>
  <si>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</si>
  <si>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</si>
  <si>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</si>
  <si>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</si>
  <si>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</si>
  <si>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</si>
  <si>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</si>
  <si>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</si>
  <si>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</si>
  <si>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</si>
  <si>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</si>
  <si>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</si>
  <si>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</si>
  <si>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</si>
  <si>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</si>
  <si>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</si>
  <si>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</si>
  <si>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</si>
  <si>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</si>
  <si>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</si>
  <si>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</si>
  <si>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</si>
  <si>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</si>
  <si>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</si>
  <si>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</si>
  <si>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</si>
  <si>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</si>
  <si>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</si>
  <si>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</si>
  <si>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</si>
  <si>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</si>
  <si>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</si>
  <si>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</si>
  <si>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</si>
  <si>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</si>
  <si>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</si>
  <si>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</si>
  <si>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</si>
  <si>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</si>
  <si>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</si>
  <si>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</si>
  <si>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</si>
  <si>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</si>
  <si>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</si>
  <si>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</si>
  <si>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</si>
  <si>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</si>
  <si>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</si>
  <si>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</si>
  <si>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</si>
  <si>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</si>
  <si>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</si>
  <si>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</si>
  <si>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</si>
  <si>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</si>
  <si>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</si>
  <si>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</si>
  <si>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</si>
  <si>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</si>
  <si>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</si>
  <si>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</si>
  <si>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</si>
  <si>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</si>
  <si>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</si>
  <si>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</si>
  <si>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</si>
  <si>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</si>
  <si>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</si>
  <si>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</si>
  <si>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</si>
  <si>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</si>
  <si>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</si>
  <si>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</si>
  <si>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</si>
  <si>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</si>
  <si>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</si>
  <si>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</si>
  <si>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</si>
  <si>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</si>
  <si>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</si>
  <si>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</si>
  <si>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</si>
  <si>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</si>
  <si>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</si>
  <si>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</si>
  <si>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</si>
  <si>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</si>
  <si>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</si>
  <si>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</si>
  <si>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</si>
  <si>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</si>
  <si>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</si>
  <si>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</si>
  <si>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</si>
  <si>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</si>
  <si>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</si>
  <si>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</si>
  <si>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</si>
  <si>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</si>
  <si>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</si>
  <si>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</si>
  <si>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</si>
  <si>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</si>
  <si>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</si>
  <si>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</si>
  <si>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</si>
  <si>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</si>
  <si>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</si>
  <si>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</si>
  <si>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</si>
  <si>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</si>
  <si>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</si>
  <si>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</si>
  <si>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</si>
  <si>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</si>
  <si>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</si>
  <si>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</si>
  <si>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</si>
  <si>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</si>
  <si>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</si>
  <si>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</si>
  <si>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</si>
  <si>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</si>
  <si>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</si>
  <si>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</si>
  <si>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</si>
  <si>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</si>
  <si>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</si>
  <si>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</si>
  <si>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</si>
  <si>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</si>
  <si>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</si>
  <si>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</si>
  <si>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</si>
  <si>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</si>
  <si>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</si>
  <si>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</si>
  <si>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</si>
  <si>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</si>
  <si>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</si>
  <si>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</si>
  <si>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</si>
  <si>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</si>
  <si>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</si>
  <si>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</si>
  <si>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</si>
  <si>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</si>
  <si>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</si>
  <si>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</si>
  <si>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</si>
  <si>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</si>
  <si>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</si>
  <si>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</si>
  <si>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</si>
  <si>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</si>
  <si>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</si>
  <si>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</si>
  <si>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</si>
  <si>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</si>
  <si>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</si>
  <si>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</si>
  <si>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</si>
  <si>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</si>
  <si>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</si>
  <si>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</si>
  <si>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</si>
  <si>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</si>
  <si>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</si>
  <si>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</si>
  <si>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</si>
  <si>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</si>
  <si>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</si>
  <si>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</si>
  <si>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</si>
  <si>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</si>
  <si>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</si>
  <si>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</si>
  <si>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</si>
  <si>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</si>
  <si>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</si>
  <si>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</si>
  <si>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</si>
  <si>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</si>
  <si>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</si>
  <si>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</si>
  <si>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</si>
  <si>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</si>
  <si>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</si>
  <si>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</si>
  <si>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</si>
  <si>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</si>
  <si>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</si>
  <si>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</si>
  <si>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</si>
  <si>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</si>
  <si>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</si>
  <si>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</si>
  <si>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</si>
  <si>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</si>
  <si>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</si>
  <si>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</si>
  <si>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</si>
  <si>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</si>
  <si>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</si>
  <si>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</si>
  <si>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</si>
  <si>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</si>
  <si>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</si>
  <si>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</si>
  <si>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</si>
  <si>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</si>
  <si>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</si>
  <si>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</si>
  <si>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</si>
  <si>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</si>
  <si>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</si>
  <si>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</si>
  <si>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</si>
  <si>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</si>
  <si>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</si>
  <si>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</si>
  <si>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</si>
  <si>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</si>
  <si>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</si>
  <si>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</si>
  <si>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</si>
  <si>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</si>
  <si>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</si>
  <si>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</si>
  <si>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</si>
  <si>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</si>
  <si>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</si>
  <si>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</si>
  <si>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</si>
  <si>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</si>
  <si>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</si>
  <si>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</si>
  <si>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</si>
  <si>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</si>
  <si>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</si>
  <si>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</si>
  <si>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</si>
  <si>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</si>
  <si>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</si>
  <si>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</si>
  <si>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</si>
  <si>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</si>
  <si>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</si>
  <si>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</si>
  <si>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</si>
  <si>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</si>
  <si>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</si>
  <si>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</si>
  <si>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</si>
  <si>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</si>
  <si>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</si>
  <si>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</si>
  <si>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</si>
  <si>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</si>
  <si>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</si>
  <si>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</si>
  <si>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</si>
  <si>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</si>
  <si>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</si>
  <si>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</si>
  <si>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</si>
  <si>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</si>
  <si>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</si>
  <si>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</si>
  <si>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</si>
  <si>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</si>
  <si>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</si>
  <si>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</si>
  <si>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</si>
  <si>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</si>
  <si>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</si>
  <si>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</si>
  <si>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</si>
  <si>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</si>
  <si>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</si>
  <si>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</si>
  <si>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</si>
  <si>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</si>
  <si>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</si>
  <si>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</si>
  <si>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</si>
  <si>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</si>
  <si>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</si>
  <si>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</si>
  <si>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</si>
  <si>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</si>
  <si>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</si>
  <si>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</si>
  <si>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</si>
  <si>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</si>
  <si>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</si>
  <si>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</si>
  <si>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</si>
  <si>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</si>
  <si>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</si>
  <si>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</si>
  <si>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</si>
  <si>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</si>
  <si>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</si>
  <si>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</si>
  <si>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</si>
  <si>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</si>
  <si>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</si>
  <si>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</si>
  <si>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</si>
  <si>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</si>
  <si>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</si>
  <si>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</si>
  <si>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</si>
  <si>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</si>
  <si>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</si>
  <si>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</si>
  <si>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</si>
  <si>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</si>
  <si>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</si>
  <si>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</si>
  <si>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</si>
  <si>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</si>
  <si>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</si>
  <si>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</si>
  <si>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</si>
  <si>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</si>
  <si>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</si>
  <si>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</si>
  <si>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</si>
  <si>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</si>
  <si>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</si>
  <si>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</si>
  <si>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</si>
  <si>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</si>
  <si>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</si>
  <si>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</si>
  <si>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</si>
  <si>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</si>
  <si>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</si>
  <si>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</si>
  <si>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</si>
  <si>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</si>
  <si>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</si>
  <si>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</si>
  <si>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</si>
  <si>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</si>
  <si>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</si>
  <si>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</si>
  <si>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</si>
  <si>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</si>
  <si>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</si>
  <si>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</si>
  <si>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</si>
  <si>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</si>
  <si>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</si>
  <si>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</si>
  <si>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</si>
  <si>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</si>
  <si>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</si>
  <si>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</si>
  <si>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</si>
  <si>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</si>
  <si>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</si>
  <si>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</si>
  <si>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</si>
  <si>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</si>
  <si>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</si>
  <si>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</si>
  <si>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</si>
  <si>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</si>
  <si>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</si>
  <si>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</si>
  <si>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</si>
  <si>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</si>
  <si>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</si>
  <si>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</si>
  <si>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</si>
  <si>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</si>
  <si>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</si>
  <si>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</si>
  <si>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</si>
  <si>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</si>
  <si>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</si>
  <si>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</si>
  <si>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</si>
  <si>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</si>
  <si>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</si>
  <si>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</si>
  <si>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</si>
  <si>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</si>
  <si>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</si>
  <si>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</si>
  <si>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</si>
  <si>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</si>
  <si>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</si>
  <si>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</si>
  <si>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</si>
  <si>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</si>
  <si>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</si>
  <si>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</si>
  <si>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</si>
  <si>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</si>
  <si>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</si>
  <si>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</si>
  <si>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</si>
  <si>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</si>
  <si>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</si>
  <si>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</si>
  <si>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</si>
  <si>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</si>
  <si>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</si>
  <si>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</si>
  <si>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</si>
  <si>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</si>
  <si>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</si>
  <si>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</si>
  <si>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</si>
  <si>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</si>
  <si>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</si>
  <si>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</si>
  <si>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</si>
  <si>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</si>
  <si>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</si>
  <si>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</si>
  <si>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</si>
  <si>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</si>
  <si>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</si>
  <si>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</si>
  <si>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</si>
  <si>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</si>
  <si>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</si>
  <si>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</si>
  <si>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</si>
  <si>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</si>
  <si>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</si>
  <si>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</si>
  <si>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</si>
  <si>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</si>
  <si>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</si>
  <si>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</si>
  <si>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</si>
  <si>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</si>
  <si>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</si>
  <si>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</si>
  <si>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</si>
  <si>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</si>
  <si>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</si>
  <si>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</si>
  <si>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</si>
  <si>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</si>
  <si>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</si>
  <si>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</si>
  <si>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</si>
  <si>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</si>
  <si>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</si>
  <si>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</si>
  <si>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</si>
  <si>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</si>
  <si>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</si>
  <si>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</si>
  <si>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</si>
  <si>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</si>
  <si>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</si>
  <si>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</si>
  <si>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</si>
  <si>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</si>
  <si>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</si>
  <si>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</si>
  <si>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</si>
  <si>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</si>
  <si>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</si>
  <si>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</si>
  <si>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</si>
  <si>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</si>
  <si>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</si>
  <si>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</si>
  <si>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</si>
  <si>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</si>
  <si>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</si>
  <si>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</si>
  <si>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</si>
  <si>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</si>
  <si>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</si>
  <si>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</si>
  <si>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</si>
  <si>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</si>
  <si>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</si>
  <si>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</si>
  <si>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</si>
  <si>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</si>
  <si>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</si>
  <si>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</si>
  <si>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</si>
  <si>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</si>
  <si>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</si>
  <si>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</si>
  <si>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</si>
  <si>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</si>
  <si>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</si>
  <si>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</si>
  <si>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</si>
  <si>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</si>
  <si>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</si>
  <si>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</si>
  <si>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</si>
  <si>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</si>
  <si>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</si>
  <si>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</si>
  <si>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</si>
  <si>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</si>
  <si>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</si>
  <si>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</si>
  <si>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</si>
  <si>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</si>
  <si>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</si>
  <si>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</si>
  <si>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</si>
  <si>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</si>
  <si>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</si>
  <si>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</si>
  <si>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</si>
  <si>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</si>
  <si>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</si>
  <si>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</si>
  <si>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</si>
  <si>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</si>
  <si>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</si>
  <si>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</si>
  <si>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</si>
  <si>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</si>
  <si>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</si>
  <si>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</si>
  <si>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</si>
  <si>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</si>
  <si>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</si>
  <si>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</si>
  <si>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</si>
  <si>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</si>
  <si>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</si>
  <si>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</si>
  <si>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</si>
  <si>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</si>
  <si>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</si>
  <si>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</si>
  <si>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</si>
  <si>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</si>
  <si>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</si>
  <si>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</si>
  <si>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</si>
  <si>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</si>
  <si>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</si>
  <si>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</si>
  <si>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</si>
  <si>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</si>
  <si>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</si>
  <si>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</si>
  <si>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</si>
  <si>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</si>
  <si>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</si>
  <si>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</si>
  <si>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</si>
  <si>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</si>
  <si>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</si>
  <si>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</si>
  <si>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</si>
  <si>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</si>
  <si>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</si>
  <si>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</si>
  <si>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</si>
  <si>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</si>
  <si>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</si>
  <si>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</si>
  <si>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</si>
  <si>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</si>
  <si>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</si>
  <si>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</si>
  <si>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</si>
  <si>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</si>
  <si>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</si>
  <si>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</si>
  <si>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</si>
  <si>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</si>
  <si>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</si>
  <si>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</si>
  <si>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</si>
  <si>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</si>
  <si>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</si>
  <si>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</si>
  <si>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</si>
  <si>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</si>
  <si>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</si>
  <si>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</si>
  <si>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</si>
  <si>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</si>
  <si>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</si>
  <si>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</si>
  <si>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</si>
  <si>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</si>
  <si>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</si>
  <si>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</si>
  <si>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</si>
  <si>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</si>
  <si>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</si>
  <si>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</si>
  <si>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</si>
  <si>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</si>
  <si>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</si>
  <si>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</si>
  <si>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</si>
  <si>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</si>
  <si>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</si>
  <si>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</si>
  <si>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</si>
  <si>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</si>
  <si>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</si>
  <si>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</si>
  <si>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</si>
  <si>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</si>
  <si>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</si>
  <si>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</si>
  <si>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</si>
  <si>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</si>
  <si>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</si>
  <si>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</si>
  <si>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</si>
  <si>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</si>
  <si>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</si>
  <si>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</si>
  <si>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</si>
  <si>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</si>
  <si>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</si>
  <si>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</si>
  <si>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</si>
  <si>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</si>
  <si>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</si>
  <si>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</si>
  <si>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</si>
  <si>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</si>
  <si>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</si>
  <si>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</si>
  <si>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</si>
  <si>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</si>
  <si>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</si>
  <si>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</si>
  <si>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</si>
  <si>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</si>
  <si>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</si>
  <si>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</si>
  <si>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</si>
  <si>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</si>
  <si>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</si>
  <si>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</si>
  <si>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</si>
  <si>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</si>
  <si>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</si>
  <si>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</si>
  <si>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</si>
  <si>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</si>
  <si>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</si>
  <si>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</si>
  <si>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</si>
  <si>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</si>
  <si>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</si>
  <si>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</si>
  <si>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</si>
  <si>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</si>
  <si>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</si>
  <si>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</si>
  <si>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</si>
  <si>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</si>
  <si>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</si>
  <si>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</si>
  <si>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</si>
  <si>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</si>
  <si>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</si>
  <si>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</si>
  <si>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</si>
  <si>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</si>
  <si>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</si>
  <si>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</si>
  <si>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</si>
  <si>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</si>
  <si>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</si>
  <si>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</si>
  <si>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</si>
  <si>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</si>
  <si>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</si>
  <si>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</si>
  <si>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</si>
  <si>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</si>
  <si>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</si>
  <si>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</si>
  <si>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</si>
  <si>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</si>
  <si>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</si>
  <si>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</si>
  <si>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</si>
  <si>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</si>
  <si>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</si>
  <si>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</si>
  <si>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</si>
  <si>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</si>
  <si>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</si>
  <si>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</si>
  <si>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</si>
  <si>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</si>
  <si>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</si>
  <si>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</si>
  <si>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</si>
  <si>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</si>
  <si>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</si>
  <si>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</si>
  <si>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</si>
  <si>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</si>
  <si>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</si>
  <si>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</si>
  <si>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</si>
  <si>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</si>
  <si>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</si>
  <si>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</si>
  <si>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</si>
  <si>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</si>
  <si>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</si>
  <si>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</si>
  <si>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</si>
  <si>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</si>
  <si>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</si>
  <si>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</si>
  <si>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</si>
  <si>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</si>
  <si>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</si>
  <si>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</si>
  <si>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</si>
  <si>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</si>
  <si>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</si>
  <si>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</si>
  <si>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</si>
  <si>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</si>
  <si>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</si>
  <si>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</si>
  <si>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</si>
  <si>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</si>
  <si>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</si>
  <si>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</si>
  <si>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</si>
  <si>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</si>
  <si>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</si>
  <si>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</si>
  <si>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</si>
  <si>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</si>
  <si>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</si>
  <si>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</si>
  <si>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</si>
  <si>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</si>
  <si>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</si>
  <si>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</si>
  <si>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</si>
  <si>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</si>
  <si>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</si>
  <si>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</si>
  <si>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</si>
  <si>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</si>
  <si>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</si>
  <si>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</si>
  <si>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</si>
  <si>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</si>
  <si>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</si>
  <si>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</si>
  <si>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</si>
  <si>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</si>
  <si>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</si>
  <si>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</si>
  <si>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</si>
  <si>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</si>
  <si>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</si>
  <si>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</si>
  <si>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</si>
  <si>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</si>
  <si>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</si>
  <si>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</si>
  <si>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</si>
  <si>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</si>
  <si>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</si>
  <si>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</si>
  <si>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</si>
  <si>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</si>
  <si>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</si>
  <si>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</si>
  <si>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</si>
  <si>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</si>
  <si>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</si>
  <si>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</si>
  <si>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</si>
  <si>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</si>
  <si>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</si>
  <si>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</si>
  <si>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</si>
  <si>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</si>
  <si>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</si>
  <si>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</si>
  <si>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</si>
  <si>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</si>
  <si>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</si>
  <si>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</si>
  <si>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</si>
  <si>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</si>
  <si>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</si>
  <si>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</si>
  <si>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</si>
  <si>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</si>
  <si>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</si>
  <si>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</si>
  <si>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</si>
  <si>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</si>
  <si>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</si>
  <si>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</si>
  <si>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</si>
  <si>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</si>
  <si>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</si>
  <si>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</si>
  <si>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</si>
  <si>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</si>
  <si>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</si>
  <si>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</si>
  <si>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</si>
  <si>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</si>
  <si>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</si>
  <si>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</si>
  <si>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</si>
  <si>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</si>
  <si>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</si>
  <si>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</si>
  <si>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</si>
  <si>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</si>
  <si>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</si>
  <si>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</si>
  <si>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</si>
  <si>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</si>
  <si>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</si>
  <si>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</si>
  <si>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</si>
  <si>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</si>
  <si>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</si>
  <si>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</si>
  <si>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</si>
  <si>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</si>
  <si>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</si>
  <si>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</si>
  <si>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</si>
  <si>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</si>
  <si>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</si>
  <si>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</si>
  <si>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</si>
  <si>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</si>
  <si>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</si>
  <si>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</si>
  <si>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</si>
  <si>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</si>
  <si>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</si>
  <si>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</si>
  <si>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</si>
  <si>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</si>
  <si>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</si>
  <si>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</si>
  <si>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</si>
  <si>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</si>
  <si>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</si>
  <si>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</si>
  <si>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</si>
  <si>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</si>
  <si>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</si>
  <si>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</si>
  <si>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</si>
  <si>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</si>
  <si>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</si>
  <si>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</si>
  <si>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</si>
  <si>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</si>
  <si>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</si>
  <si>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</si>
  <si>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</si>
  <si>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</si>
  <si>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</si>
  <si>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</si>
  <si>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</si>
  <si>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</si>
  <si>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</si>
  <si>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</si>
  <si>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</si>
  <si>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</si>
  <si>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</si>
  <si>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</si>
  <si>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</si>
  <si>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</si>
  <si>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</si>
  <si>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</si>
  <si>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</si>
  <si>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</si>
  <si>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</si>
  <si>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</si>
  <si>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</si>
  <si>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</si>
  <si>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</si>
  <si>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</si>
  <si>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</si>
  <si>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</si>
  <si>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</si>
  <si>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</si>
  <si>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</si>
  <si>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</si>
  <si>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</si>
  <si>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</si>
  <si>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</si>
  <si>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</si>
  <si>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</si>
  <si>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</si>
  <si>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</si>
  <si>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</si>
  <si>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</si>
  <si>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</si>
  <si>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</si>
  <si>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</si>
  <si>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</si>
  <si>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</si>
  <si>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</si>
  <si>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</si>
  <si>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</si>
  <si>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</si>
  <si>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</si>
  <si>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</si>
  <si>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</si>
  <si>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</si>
  <si>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</si>
  <si>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</si>
  <si>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</si>
  <si>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</si>
  <si>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</si>
  <si>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</si>
  <si>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</si>
  <si>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</si>
  <si>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</si>
  <si>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</si>
  <si>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</si>
  <si>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</si>
  <si>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</si>
  <si>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</si>
  <si>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</si>
  <si>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</si>
  <si>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</si>
  <si>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</si>
  <si>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</si>
  <si>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</si>
  <si>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</si>
  <si>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</si>
  <si>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</si>
  <si>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</si>
  <si>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</si>
  <si>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</si>
  <si>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</si>
  <si>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</si>
  <si>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</si>
  <si>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</si>
  <si>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</si>
  <si>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</si>
  <si>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</si>
  <si>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</si>
  <si>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</si>
  <si>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</si>
  <si>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</si>
  <si>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</si>
  <si>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</si>
  <si>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</si>
  <si>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</si>
  <si>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</si>
  <si>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</si>
  <si>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</si>
  <si>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</si>
  <si>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</si>
  <si>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</si>
  <si>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</si>
  <si>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</si>
  <si>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</si>
  <si>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</si>
  <si>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</si>
  <si>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</si>
  <si>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</si>
  <si>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</si>
  <si>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</si>
  <si>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</si>
  <si>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</si>
  <si>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</si>
  <si>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</si>
  <si>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</si>
  <si>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</si>
  <si>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</si>
  <si>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</si>
  <si>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</si>
  <si>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</si>
  <si>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</si>
  <si>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</si>
  <si>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</si>
  <si>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</si>
  <si>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</si>
  <si>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</si>
  <si>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</si>
  <si>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</si>
  <si>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</si>
  <si>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</si>
  <si>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</si>
  <si>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</si>
  <si>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</si>
  <si>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</si>
  <si>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</si>
  <si>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</si>
  <si>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</si>
  <si>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</si>
  <si>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</si>
  <si>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</si>
  <si>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</si>
  <si>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</si>
  <si>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</si>
  <si>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</si>
  <si>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</si>
  <si>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</si>
  <si>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</si>
  <si>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</si>
  <si>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</si>
  <si>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</si>
  <si>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</si>
  <si>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</si>
  <si>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</si>
  <si>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</si>
  <si>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</si>
  <si>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</si>
  <si>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</si>
  <si>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</si>
  <si>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</si>
  <si>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</si>
  <si>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</si>
  <si>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</si>
  <si>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</si>
  <si>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</si>
  <si>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</si>
  <si>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</si>
  <si>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</si>
  <si>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</si>
  <si>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</si>
  <si>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</si>
  <si>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</si>
  <si>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</si>
  <si>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</si>
  <si>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</si>
  <si>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</si>
  <si>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</si>
  <si>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</si>
  <si>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</si>
  <si>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</si>
  <si>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</si>
  <si>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</si>
  <si>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</si>
  <si>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</si>
  <si>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</si>
  <si>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</si>
  <si>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</si>
  <si>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</si>
  <si>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</si>
  <si>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</si>
  <si>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</si>
  <si>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</si>
  <si>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</si>
  <si>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</si>
  <si>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</si>
  <si>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</si>
  <si>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</si>
  <si>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</si>
  <si>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</si>
  <si>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</si>
  <si>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</si>
  <si>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</si>
  <si>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</si>
  <si>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</si>
  <si>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</si>
  <si>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</si>
  <si>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</si>
  <si>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</si>
  <si>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</si>
  <si>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</si>
  <si>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</si>
  <si>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</si>
  <si>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</si>
  <si>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</si>
  <si>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</si>
  <si>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</si>
  <si>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</si>
  <si>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</si>
  <si>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</si>
  <si>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</si>
  <si>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</si>
  <si>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</si>
  <si>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</si>
  <si>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</si>
  <si>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</si>
  <si>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</si>
  <si>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</si>
  <si>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</si>
  <si>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</si>
  <si>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</si>
  <si>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</si>
  <si>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</si>
  <si>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</si>
  <si>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</si>
  <si>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</si>
  <si>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</si>
  <si>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</si>
  <si>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</si>
  <si>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</si>
  <si>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</si>
  <si>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</si>
  <si>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</si>
  <si>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</si>
  <si>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</si>
  <si>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</si>
  <si>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</si>
  <si>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</si>
  <si>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</si>
  <si>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</si>
  <si>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</si>
  <si>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</si>
  <si>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</si>
  <si>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</si>
  <si>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</si>
  <si>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</si>
  <si>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</si>
  <si>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</si>
  <si>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</si>
  <si>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</si>
  <si>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</si>
  <si>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</si>
  <si>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</si>
  <si>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</si>
  <si>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</si>
  <si>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</si>
  <si>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</si>
  <si>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</si>
  <si>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</si>
  <si>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</si>
  <si>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</si>
  <si>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</si>
  <si>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</si>
  <si>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</si>
  <si>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</si>
  <si>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</si>
  <si>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</si>
  <si>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</si>
  <si>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</si>
  <si>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</si>
  <si>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</si>
  <si>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</si>
  <si>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</si>
  <si>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</si>
  <si>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</si>
  <si>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</si>
  <si>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</si>
  <si>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</si>
  <si>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</si>
  <si>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</si>
  <si>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</si>
  <si>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</si>
  <si>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</si>
  <si>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</si>
  <si>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</si>
  <si>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</si>
  <si>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</si>
  <si>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</si>
  <si>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</si>
  <si>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</si>
  <si>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</si>
  <si>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</si>
  <si>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</si>
  <si>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</si>
  <si>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</si>
  <si>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</si>
  <si>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</si>
  <si>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</si>
  <si>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</si>
  <si>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</si>
  <si>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</si>
  <si>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</si>
  <si>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</si>
  <si>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</si>
  <si>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</si>
  <si>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</si>
  <si>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</si>
  <si>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</si>
  <si>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</si>
  <si>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</si>
  <si>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</si>
  <si>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</si>
  <si>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</si>
  <si>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</si>
  <si>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</si>
  <si>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</si>
  <si>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</si>
  <si>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</si>
  <si>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</si>
  <si>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</si>
  <si>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</si>
  <si>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</si>
  <si>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</si>
  <si>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</si>
  <si>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</si>
  <si>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</si>
  <si>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</si>
  <si>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</si>
  <si>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</si>
  <si>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</si>
  <si>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</si>
  <si>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</si>
  <si>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</si>
  <si>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</si>
  <si>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</si>
  <si>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</si>
  <si>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</si>
  <si>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</si>
  <si>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</si>
  <si>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</si>
  <si>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</si>
  <si>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</si>
  <si>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</si>
  <si>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</si>
  <si>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</si>
  <si>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</si>
  <si>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</si>
  <si>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</si>
  <si>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</si>
  <si>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</si>
  <si>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</si>
  <si>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</si>
  <si>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</si>
  <si>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</si>
  <si>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</si>
  <si>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</si>
  <si>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</si>
  <si>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</si>
  <si>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</si>
  <si>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</si>
  <si>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</si>
  <si>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</si>
  <si>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</si>
  <si>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</si>
  <si>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</si>
  <si>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</si>
  <si>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</si>
  <si>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</si>
  <si>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</si>
  <si>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</si>
  <si>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</si>
  <si>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</si>
  <si>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</si>
  <si>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</si>
  <si>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</si>
  <si>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</si>
  <si>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</si>
  <si>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</si>
  <si>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</si>
  <si>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</si>
  <si>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</si>
  <si>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</si>
  <si>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</si>
  <si>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</si>
  <si>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</si>
  <si>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</si>
  <si>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</si>
  <si>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</si>
  <si>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</si>
  <si>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</si>
  <si>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</si>
  <si>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</si>
  <si>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</si>
  <si>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</si>
  <si>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</si>
  <si>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</si>
  <si>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</si>
  <si>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</si>
  <si>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</si>
  <si>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</si>
  <si>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</si>
  <si>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</si>
  <si>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</si>
  <si>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</si>
  <si>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</si>
  <si>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</si>
  <si>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</si>
  <si>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</si>
  <si>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</si>
  <si>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</si>
  <si>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</si>
  <si>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</si>
  <si>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</si>
  <si>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</si>
  <si>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</si>
  <si>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</si>
  <si>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</si>
  <si>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</si>
  <si>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</si>
  <si>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</si>
  <si>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</si>
  <si>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</si>
  <si>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</si>
  <si>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</si>
  <si>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</si>
  <si>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</si>
  <si>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</si>
  <si>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</si>
  <si>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</si>
  <si>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</si>
  <si>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</si>
  <si>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</si>
  <si>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</si>
  <si>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</si>
  <si>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</si>
  <si>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</si>
  <si>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</si>
  <si>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</si>
  <si>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</si>
  <si>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</si>
  <si>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</si>
  <si>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</si>
  <si>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</si>
  <si>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</si>
  <si>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</si>
  <si>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</si>
  <si>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</si>
  <si>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</si>
  <si>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</si>
  <si>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</si>
  <si>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</si>
  <si>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</si>
  <si>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</si>
  <si>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</si>
  <si>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</si>
  <si>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</si>
  <si>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</si>
  <si>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</si>
  <si>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</si>
  <si>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</si>
  <si>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</si>
  <si>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</si>
  <si>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</si>
  <si>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</si>
  <si>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</si>
  <si>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</si>
  <si>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</si>
  <si>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</si>
  <si>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</si>
  <si>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</si>
  <si>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</si>
  <si>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</si>
  <si>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</si>
  <si>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</si>
  <si>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</si>
  <si>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</si>
  <si>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</si>
  <si>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</si>
  <si>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</si>
  <si>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</si>
  <si>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</si>
  <si>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</si>
  <si>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</si>
  <si>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</si>
  <si>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</si>
  <si>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</si>
  <si>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</si>
  <si>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</si>
  <si>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</si>
  <si>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</si>
  <si>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</si>
  <si>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</si>
  <si>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</si>
  <si>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</si>
  <si>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</si>
  <si>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</si>
  <si>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</si>
  <si>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</si>
  <si>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</si>
  <si>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</si>
  <si>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</si>
  <si>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</si>
  <si>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</si>
  <si>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</si>
  <si>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</si>
  <si>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</si>
  <si>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</si>
  <si>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</si>
  <si>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</si>
  <si>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</si>
  <si>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</si>
  <si>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</si>
  <si>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</si>
  <si>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</si>
  <si>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</si>
  <si>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</si>
  <si>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</si>
  <si>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</si>
  <si>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</si>
  <si>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</si>
  <si>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</si>
  <si>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</si>
  <si>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</si>
  <si>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</si>
  <si>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</si>
  <si>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</si>
  <si>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</si>
  <si>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</si>
  <si>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</si>
  <si>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</si>
  <si>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</si>
  <si>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</si>
  <si>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</si>
  <si>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</si>
  <si>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</si>
  <si>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</si>
  <si>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</si>
  <si>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</si>
  <si>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</si>
  <si>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</si>
  <si>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</si>
  <si>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</si>
  <si>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</si>
  <si>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</si>
  <si>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</si>
  <si>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</si>
  <si>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</si>
  <si>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</si>
  <si>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</si>
  <si>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</si>
  <si>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</si>
  <si>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</si>
  <si>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</si>
  <si>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</si>
  <si>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</si>
  <si>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</si>
  <si>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</si>
  <si>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</si>
  <si>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</si>
  <si>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</si>
  <si>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</si>
  <si>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</si>
  <si>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</si>
  <si>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</si>
  <si>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</si>
  <si>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</si>
  <si>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</si>
  <si>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</si>
  <si>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</si>
  <si>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</si>
  <si>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</si>
  <si>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</si>
  <si>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</si>
  <si>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</si>
  <si>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</si>
  <si>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</si>
  <si>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</si>
  <si>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</si>
  <si>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</si>
  <si>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</si>
  <si>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</si>
  <si>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</si>
  <si>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</si>
  <si>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</si>
  <si>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</si>
  <si>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</si>
  <si>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</si>
  <si>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</si>
  <si>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</si>
  <si>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</si>
  <si>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</si>
  <si>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</si>
  <si>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</si>
  <si>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</si>
  <si>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</si>
  <si>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</si>
  <si>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</si>
  <si>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</si>
  <si>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</si>
  <si>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</si>
  <si>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</si>
  <si>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</si>
  <si>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</si>
  <si>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</si>
  <si>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</si>
  <si>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</si>
  <si>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</si>
  <si>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</si>
  <si>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</si>
  <si>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</si>
  <si>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</si>
  <si>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</si>
  <si>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</si>
  <si>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</si>
  <si>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</si>
  <si>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</si>
  <si>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</si>
  <si>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</si>
  <si>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</si>
  <si>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</si>
  <si>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</si>
  <si>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</si>
  <si>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</si>
  <si>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</si>
  <si>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</si>
  <si>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</si>
  <si>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</si>
  <si>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</si>
  <si>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</si>
  <si>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</si>
  <si>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</si>
  <si>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</si>
  <si>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</si>
  <si>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</si>
  <si>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</si>
  <si>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</si>
  <si>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</si>
  <si>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</si>
  <si>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</si>
  <si>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</si>
  <si>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</si>
  <si>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</si>
  <si>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</si>
  <si>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</si>
  <si>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</si>
  <si>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</si>
  <si>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</si>
  <si>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</si>
  <si>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</si>
  <si>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</si>
  <si>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</si>
  <si>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</si>
  <si>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</si>
  <si>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</si>
  <si>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</si>
  <si>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</si>
  <si>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</si>
  <si>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</si>
  <si>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</si>
  <si>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</si>
  <si>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</si>
  <si>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</si>
  <si>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</si>
  <si>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</si>
  <si>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</si>
  <si>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</si>
  <si>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</si>
  <si>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</si>
  <si>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</si>
  <si>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</si>
  <si>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</si>
  <si>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</si>
  <si>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</si>
  <si>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</si>
  <si>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</si>
  <si>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</si>
  <si>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</si>
  <si>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</si>
  <si>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</si>
  <si>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</si>
  <si>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</si>
  <si>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</si>
  <si>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</si>
  <si>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</si>
  <si>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</si>
  <si>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</si>
  <si>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</si>
  <si>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</si>
  <si>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</si>
  <si>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</si>
  <si>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</si>
  <si>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</si>
  <si>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</si>
  <si>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</si>
  <si>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</si>
  <si>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</si>
  <si>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</si>
  <si>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</si>
  <si>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</si>
  <si>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</si>
  <si>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</si>
  <si>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</si>
  <si>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</si>
  <si>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</si>
  <si>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</si>
  <si>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</si>
  <si>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</si>
  <si>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</si>
  <si>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</si>
  <si>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</si>
  <si>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</si>
  <si>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</si>
  <si>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</si>
  <si>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</si>
  <si>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</si>
  <si>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</si>
  <si>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</si>
  <si>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</si>
  <si>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</si>
  <si>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</si>
  <si>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</si>
  <si>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</si>
  <si>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</si>
  <si>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</si>
  <si>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</si>
  <si>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</si>
  <si>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</si>
  <si>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</si>
  <si>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</si>
  <si>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</si>
  <si>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</si>
  <si>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</si>
  <si>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</si>
  <si>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</si>
  <si>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</si>
  <si>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</si>
  <si>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</si>
  <si>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</si>
  <si>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</si>
  <si>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</si>
  <si>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</si>
  <si>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</si>
  <si>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</si>
  <si>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</si>
  <si>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</si>
  <si>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</si>
  <si>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</si>
  <si>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</si>
  <si>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</si>
  <si>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</si>
  <si>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</si>
  <si>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</si>
  <si>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</si>
  <si>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</si>
  <si>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</si>
  <si>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</si>
  <si>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</si>
  <si>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</si>
  <si>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</si>
  <si>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</si>
  <si>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</si>
  <si>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</si>
  <si>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</si>
  <si>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</si>
  <si>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</si>
  <si>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</si>
  <si>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</si>
  <si>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</si>
  <si>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</si>
  <si>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</si>
  <si>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</si>
  <si>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</si>
  <si>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</si>
  <si>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</si>
  <si>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</si>
  <si>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</si>
  <si>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</si>
  <si>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</si>
  <si>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</si>
  <si>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</si>
  <si>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</si>
  <si>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</si>
  <si>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</si>
  <si>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</si>
  <si>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</si>
  <si>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</si>
  <si>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</si>
  <si>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</si>
  <si>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</si>
  <si>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</si>
  <si>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</si>
  <si>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</si>
  <si>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</si>
  <si>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</si>
  <si>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</si>
  <si>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</si>
  <si>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</si>
  <si>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</si>
  <si>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</si>
  <si>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</si>
  <si>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</si>
  <si>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</si>
  <si>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</si>
  <si>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</si>
  <si>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</si>
  <si>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</si>
  <si>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</si>
  <si>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</si>
  <si>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</si>
  <si>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</si>
  <si>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</si>
  <si>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</si>
  <si>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</si>
  <si>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</si>
  <si>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</si>
  <si>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</si>
  <si>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</si>
  <si>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</si>
  <si>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</si>
  <si>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</si>
  <si>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</si>
  <si>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</si>
  <si>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</si>
  <si>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</si>
  <si>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</si>
  <si>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</si>
  <si>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</si>
  <si>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</si>
  <si>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</si>
  <si>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</si>
  <si>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</si>
  <si>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</si>
  <si>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</si>
  <si>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</si>
  <si>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</si>
  <si>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</si>
  <si>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</si>
  <si>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</si>
  <si>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</si>
  <si>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</si>
  <si>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</si>
  <si>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</si>
  <si>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</si>
  <si>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</si>
  <si>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</si>
  <si>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</si>
  <si>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</si>
  <si>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</si>
  <si>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</si>
  <si>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</si>
  <si>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</si>
  <si>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</si>
  <si>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</si>
  <si>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</si>
  <si>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</si>
  <si>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</si>
  <si>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</si>
  <si>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</si>
  <si>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</si>
  <si>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</si>
  <si>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</si>
  <si>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</si>
  <si>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</si>
  <si>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</si>
  <si>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</si>
  <si>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</si>
  <si>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</si>
  <si>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</si>
  <si>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</si>
  <si>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</si>
  <si>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</si>
  <si>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</si>
  <si>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</si>
  <si>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</si>
  <si>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</si>
  <si>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</si>
  <si>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</si>
  <si>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</si>
  <si>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</si>
  <si>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</si>
  <si>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</si>
  <si>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</si>
  <si>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</si>
  <si>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</si>
  <si>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</si>
  <si>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</si>
  <si>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</si>
  <si>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</si>
  <si>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</si>
  <si>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</si>
  <si>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</si>
  <si>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</si>
  <si>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</si>
  <si>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</si>
  <si>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</si>
  <si>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</si>
  <si>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</si>
  <si>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</si>
  <si>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</si>
  <si>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</si>
  <si>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</si>
  <si>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</si>
  <si>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</si>
  <si>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</si>
  <si>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</si>
  <si>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</si>
  <si>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</si>
  <si>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</si>
  <si>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</si>
  <si>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</si>
  <si>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</si>
  <si>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</si>
  <si>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</si>
  <si>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</si>
  <si>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</si>
  <si>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</si>
  <si>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</si>
  <si>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</si>
  <si>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</si>
  <si>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</si>
  <si>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</si>
  <si>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</si>
  <si>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</si>
  <si>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</si>
  <si>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</si>
  <si>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</si>
  <si>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</si>
  <si>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</si>
  <si>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</si>
  <si>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</si>
  <si>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</si>
  <si>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</si>
  <si>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</si>
  <si>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</si>
  <si>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</si>
  <si>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</si>
  <si>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</si>
  <si>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</si>
  <si>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</si>
  <si>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</si>
  <si>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</si>
  <si>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</si>
  <si>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</si>
  <si>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</si>
  <si>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</si>
  <si>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</si>
  <si>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</si>
  <si>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</si>
  <si>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</si>
  <si>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</si>
  <si>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</si>
  <si>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</si>
  <si>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</si>
  <si>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</si>
  <si>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</si>
  <si>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</si>
  <si>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</si>
  <si>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</si>
  <si>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</si>
  <si>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</si>
  <si>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</si>
  <si>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</si>
  <si>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</si>
  <si>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</si>
  <si>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</si>
  <si>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</si>
  <si>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</si>
  <si>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</si>
  <si>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</si>
  <si>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</si>
  <si>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</si>
  <si>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</si>
  <si>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</si>
  <si>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</si>
  <si>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</si>
  <si>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</si>
  <si>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</si>
  <si>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</si>
  <si>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</si>
  <si>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</si>
  <si>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</si>
  <si>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</si>
  <si>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</si>
  <si>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</si>
  <si>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</si>
  <si>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</si>
  <si>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</si>
  <si>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</si>
  <si>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</si>
  <si>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</si>
  <si>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</si>
  <si>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</si>
  <si>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</si>
  <si>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</si>
  <si>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</si>
  <si>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</si>
  <si>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</si>
  <si>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</si>
  <si>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</si>
  <si>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</si>
  <si>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</si>
  <si>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</si>
  <si>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</si>
  <si>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</si>
  <si>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</si>
  <si>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</si>
  <si>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</si>
  <si>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</si>
  <si>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</si>
  <si>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</si>
  <si>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</si>
  <si>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</si>
  <si>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</si>
  <si>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</si>
  <si>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</si>
  <si>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</si>
  <si>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</si>
  <si>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</si>
  <si>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</si>
  <si>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</si>
  <si>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</si>
  <si>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</si>
  <si>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</si>
  <si>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</si>
  <si>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</si>
  <si>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</si>
  <si>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</si>
  <si>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</si>
  <si>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</si>
  <si>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</si>
  <si>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</si>
  <si>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</si>
  <si>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</si>
  <si>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</si>
  <si>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</si>
  <si>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</si>
  <si>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</si>
  <si>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</si>
  <si>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</si>
  <si>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</si>
  <si>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</si>
  <si>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</si>
  <si>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</si>
  <si>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</si>
  <si>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</si>
  <si>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</si>
  <si>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</si>
  <si>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</si>
  <si>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</si>
  <si>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</si>
  <si>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</si>
  <si>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</si>
  <si>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</si>
  <si>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</si>
  <si>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</si>
  <si>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</si>
  <si>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</si>
  <si>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</si>
  <si>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</si>
  <si>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</si>
  <si>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</si>
  <si>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</si>
  <si>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</si>
  <si>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</si>
  <si>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</si>
  <si>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</si>
  <si>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</si>
  <si>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</si>
  <si>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</si>
  <si>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</si>
  <si>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</si>
  <si>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</si>
  <si>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</si>
  <si>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</si>
  <si>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</si>
  <si>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</si>
  <si>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</si>
  <si>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</si>
  <si>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</si>
  <si>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</si>
  <si>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</si>
  <si>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</si>
  <si>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</si>
  <si>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</si>
  <si>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</si>
  <si>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</si>
  <si>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</si>
  <si>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</si>
  <si>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</si>
  <si>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</si>
  <si>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</si>
  <si>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</si>
  <si>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</si>
  <si>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</si>
  <si>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</si>
  <si>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</si>
  <si>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</si>
  <si>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</si>
  <si>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</si>
  <si>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</si>
  <si>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</si>
  <si>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</si>
  <si>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</si>
  <si>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</si>
  <si>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</si>
  <si>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</si>
  <si>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</si>
  <si>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</si>
  <si>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</si>
  <si>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</si>
  <si>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</si>
  <si>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</si>
  <si>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</si>
  <si>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</si>
  <si>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</si>
  <si>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</si>
  <si>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</si>
  <si>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</si>
  <si>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</si>
  <si>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</si>
  <si>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</si>
  <si>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</si>
  <si>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</si>
  <si>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</si>
  <si>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</si>
  <si>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</si>
  <si>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</si>
  <si>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</si>
  <si>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</si>
  <si>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</si>
  <si>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</si>
  <si>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</si>
  <si>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</si>
  <si>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</si>
  <si>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</si>
  <si>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</si>
  <si>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</si>
  <si>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</si>
  <si>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</si>
  <si>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</si>
  <si>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</si>
  <si>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</si>
  <si>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</si>
  <si>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</si>
  <si>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</si>
  <si>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</si>
  <si>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</si>
  <si>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</si>
  <si>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</si>
  <si>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</si>
  <si>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</si>
  <si>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</si>
  <si>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</si>
  <si>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</si>
  <si>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</si>
  <si>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</si>
  <si>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</si>
  <si>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</si>
  <si>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</si>
  <si>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</si>
  <si>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</si>
  <si>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</si>
  <si>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</si>
  <si>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</si>
  <si>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</si>
  <si>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</si>
  <si>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</si>
  <si>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</si>
  <si>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</si>
  <si>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</si>
  <si>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</si>
  <si>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</si>
  <si>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</si>
  <si>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</si>
  <si>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</si>
  <si>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</si>
  <si>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</si>
  <si>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</si>
  <si>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</si>
  <si>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</si>
  <si>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</si>
  <si>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</si>
  <si>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</si>
  <si>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</si>
  <si>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</si>
  <si>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</si>
  <si>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</si>
  <si>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</si>
  <si>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</si>
  <si>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</si>
  <si>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</si>
  <si>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</si>
  <si>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</si>
  <si>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</si>
  <si>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</si>
  <si>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</si>
  <si>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</si>
  <si>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</si>
  <si>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</si>
  <si>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</si>
  <si>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</si>
  <si>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</si>
  <si>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</si>
  <si>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</si>
  <si>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</si>
  <si>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</si>
  <si>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</si>
  <si>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</si>
  <si>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</si>
  <si>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</si>
  <si>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</si>
  <si>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</si>
  <si>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</si>
  <si>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</si>
  <si>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</si>
  <si>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</si>
  <si>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</si>
  <si>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</si>
  <si>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</si>
  <si>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</si>
  <si>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</si>
  <si>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</si>
  <si>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</si>
  <si>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</si>
  <si>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</si>
  <si>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</si>
  <si>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</si>
  <si>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</si>
  <si>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</si>
  <si>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</si>
  <si>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</si>
  <si>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</si>
  <si>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</si>
  <si>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</si>
  <si>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</si>
  <si>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</si>
  <si>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</si>
  <si>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</si>
  <si>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</si>
  <si>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</si>
  <si>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</si>
  <si>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</si>
  <si>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</si>
  <si>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</si>
  <si>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</si>
  <si>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</si>
  <si>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</si>
  <si>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</si>
  <si>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</si>
  <si>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</si>
  <si>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</si>
  <si>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</si>
  <si>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</si>
  <si>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</si>
  <si>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</si>
  <si>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</si>
  <si>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</si>
  <si>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</si>
  <si>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</si>
  <si>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</si>
  <si>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</si>
  <si>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</si>
  <si>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</si>
  <si>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</si>
  <si>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</si>
  <si>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</si>
  <si>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</si>
  <si>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</si>
  <si>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</si>
  <si>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</si>
  <si>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</si>
  <si>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</si>
  <si>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</si>
  <si>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</si>
  <si>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</si>
  <si>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</si>
  <si>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</si>
  <si>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</si>
  <si>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</si>
  <si>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</si>
  <si>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</si>
  <si>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</si>
  <si>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</si>
  <si>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</si>
  <si>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</si>
  <si>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</si>
  <si>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</si>
  <si>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</si>
  <si>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</si>
  <si>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</si>
  <si>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</si>
  <si>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</si>
  <si>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</si>
  <si>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</si>
  <si>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</si>
  <si>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</si>
  <si>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</si>
  <si>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</si>
  <si>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</si>
  <si>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</si>
  <si>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</si>
  <si>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</si>
  <si>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</si>
  <si>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</si>
  <si>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</si>
  <si>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</si>
  <si>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</si>
  <si>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</si>
  <si>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</si>
  <si>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</si>
  <si>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</si>
  <si>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</si>
  <si>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</si>
  <si>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</si>
  <si>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</si>
  <si>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</si>
  <si>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</si>
  <si>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</si>
  <si>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</si>
  <si>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</si>
  <si>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</si>
  <si>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</si>
  <si>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</si>
  <si>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</si>
  <si>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</si>
  <si>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</si>
  <si>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</si>
  <si>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</si>
  <si>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</si>
  <si>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</si>
  <si>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</si>
  <si>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</si>
  <si>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</si>
  <si>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</si>
  <si>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</si>
  <si>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</si>
  <si>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</si>
  <si>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</si>
  <si>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</si>
  <si>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</si>
  <si>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</si>
  <si>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</si>
  <si>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</si>
  <si>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</si>
  <si>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</si>
  <si>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</si>
  <si>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</si>
  <si>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</si>
  <si>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</si>
  <si>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</si>
  <si>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</si>
  <si>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</si>
  <si>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</si>
  <si>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</si>
  <si>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</si>
  <si>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</si>
  <si>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</si>
  <si>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</si>
  <si>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</si>
  <si>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</si>
  <si>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</si>
  <si>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</si>
  <si>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</si>
  <si>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</si>
  <si>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</si>
  <si>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</si>
  <si>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</si>
  <si>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</si>
  <si>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</si>
  <si>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</si>
  <si>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</si>
  <si>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</si>
  <si>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</si>
  <si>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</si>
  <si>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</si>
  <si>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</si>
  <si>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</si>
  <si>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</si>
  <si>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</si>
  <si>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</si>
  <si>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</si>
  <si>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</si>
  <si>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</si>
  <si>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</si>
  <si>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</si>
  <si>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</si>
  <si>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</si>
  <si>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</si>
  <si>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</si>
  <si>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</si>
  <si>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</si>
  <si>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</si>
  <si>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</si>
  <si>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</si>
  <si>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</si>
  <si>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</si>
  <si>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</si>
  <si>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</si>
  <si>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</si>
  <si>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</si>
  <si>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</si>
  <si>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</si>
  <si>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</si>
  <si>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</si>
  <si>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</si>
  <si>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</si>
  <si>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</si>
  <si>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</si>
  <si>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</si>
  <si>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</si>
  <si>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</si>
  <si>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</si>
  <si>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</si>
  <si>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</si>
  <si>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</si>
  <si>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</si>
  <si>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</si>
  <si>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</si>
  <si>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</si>
  <si>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</si>
  <si>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</si>
  <si>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</si>
  <si>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</si>
  <si>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</si>
  <si>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</si>
  <si>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</si>
  <si>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</si>
  <si>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</si>
  <si>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</si>
  <si>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</si>
  <si>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</si>
  <si>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</si>
  <si>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</si>
  <si>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</si>
  <si>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</si>
  <si>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</si>
  <si>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</si>
  <si>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</si>
  <si>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</si>
  <si>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</si>
  <si>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</si>
  <si>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</si>
  <si>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</si>
  <si>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</si>
  <si>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</si>
  <si>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</si>
  <si>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</si>
  <si>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</si>
  <si>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</si>
  <si>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</si>
  <si>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</si>
  <si>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</si>
  <si>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</si>
  <si>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</si>
  <si>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</si>
  <si>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</si>
  <si>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</si>
  <si>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</si>
  <si>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</si>
  <si>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</si>
  <si>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</si>
  <si>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</si>
  <si>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</si>
  <si>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</si>
  <si>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</si>
  <si>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</si>
  <si>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</si>
  <si>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</si>
  <si>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</si>
  <si>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</si>
  <si>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</si>
  <si>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</si>
  <si>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</si>
  <si>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</si>
  <si>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</si>
  <si>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</si>
  <si>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</si>
  <si>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</si>
  <si>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</si>
  <si>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</si>
  <si>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</si>
  <si>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</si>
  <si>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</si>
  <si>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</si>
  <si>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</si>
  <si>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</si>
  <si>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</si>
  <si>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</si>
  <si>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</si>
  <si>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</si>
  <si>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</si>
  <si>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</si>
  <si>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</si>
  <si>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</si>
  <si>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</si>
  <si>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</si>
  <si>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</si>
  <si>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</si>
  <si>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</si>
  <si>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</si>
  <si>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</si>
  <si>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</si>
  <si>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</si>
  <si>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</si>
  <si>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</si>
  <si>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</si>
  <si>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</si>
  <si>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</si>
  <si>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</si>
  <si>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</si>
  <si>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</si>
  <si>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</si>
  <si>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</si>
  <si>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</si>
  <si>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</si>
  <si>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</si>
  <si>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</si>
  <si>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</si>
  <si>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</si>
  <si>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</si>
  <si>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</si>
  <si>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</si>
  <si>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</si>
  <si>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</si>
  <si>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</si>
  <si>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</si>
  <si>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</si>
  <si>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</si>
  <si>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</si>
  <si>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</si>
  <si>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</si>
  <si>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</si>
  <si>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</si>
  <si>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</si>
  <si>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</si>
  <si>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</si>
  <si>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</si>
  <si>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</si>
  <si>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</si>
  <si>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</si>
  <si>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</si>
  <si>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</si>
  <si>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</si>
  <si>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</si>
  <si>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</si>
  <si>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</si>
  <si>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</si>
  <si>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</si>
  <si>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</si>
  <si>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</si>
  <si>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</si>
  <si>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</si>
  <si>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</si>
  <si>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</si>
  <si>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</si>
  <si>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</si>
  <si>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</si>
  <si>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</si>
  <si>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</si>
  <si>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</si>
  <si>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</si>
  <si>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</si>
  <si>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</si>
  <si>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</si>
  <si>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</si>
  <si>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</si>
  <si>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</si>
  <si>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</si>
  <si>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</si>
  <si>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</si>
  <si>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</si>
  <si>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</si>
  <si>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</si>
  <si>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</si>
  <si>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</si>
  <si>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</si>
  <si>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</si>
  <si>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</si>
  <si>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</si>
  <si>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</si>
  <si>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</si>
  <si>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</si>
  <si>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</si>
  <si>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</si>
  <si>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</si>
  <si>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</si>
  <si>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</si>
  <si>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</si>
  <si>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</si>
  <si>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</si>
  <si>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</si>
  <si>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</si>
  <si>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</si>
  <si>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</si>
  <si>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</si>
  <si>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</si>
  <si>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</si>
  <si>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</si>
  <si>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</si>
  <si>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</si>
  <si>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</si>
  <si>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</si>
  <si>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</si>
  <si>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</si>
  <si>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</si>
  <si>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</si>
  <si>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</si>
  <si>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</si>
  <si>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</si>
  <si>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</si>
  <si>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</si>
  <si>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</si>
  <si>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</si>
  <si>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</si>
  <si>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</si>
  <si>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</si>
  <si>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</si>
  <si>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</si>
  <si>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</si>
  <si>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</si>
  <si>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</si>
  <si>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</si>
  <si>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</si>
  <si>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</si>
  <si>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</si>
  <si>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</si>
  <si>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</si>
  <si>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</si>
  <si>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</si>
  <si>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</si>
  <si>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</si>
  <si>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</si>
  <si>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</si>
  <si>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</si>
  <si>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</si>
  <si>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</si>
  <si>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</si>
  <si>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</si>
  <si>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</si>
  <si>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</si>
  <si>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</si>
  <si>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</si>
  <si>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</si>
  <si>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</si>
  <si>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</si>
  <si>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</si>
  <si>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</si>
  <si>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</si>
  <si>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</si>
  <si>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</si>
  <si>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</si>
  <si>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</si>
  <si>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</si>
  <si>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</si>
  <si>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</si>
  <si>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</si>
  <si>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</si>
  <si>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</si>
  <si>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</si>
  <si>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</si>
  <si>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</si>
  <si>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</si>
  <si>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</si>
  <si>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</si>
  <si>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</si>
  <si>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</si>
  <si>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</si>
  <si>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</si>
  <si>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</si>
  <si>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</si>
  <si>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</si>
  <si>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</si>
  <si>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</si>
  <si>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</si>
  <si>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</si>
  <si>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</si>
  <si>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</si>
  <si>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</si>
  <si>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</si>
  <si>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</si>
  <si>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</si>
  <si>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</si>
  <si>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</si>
  <si>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</si>
  <si>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</si>
  <si>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</si>
  <si>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</si>
  <si>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</si>
  <si>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</si>
  <si>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</si>
  <si>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</si>
  <si>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</si>
  <si>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</si>
  <si>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</si>
  <si>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</si>
  <si>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</si>
  <si>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</si>
  <si>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</si>
  <si>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</si>
  <si>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</si>
  <si>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</si>
  <si>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</si>
  <si>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</si>
  <si>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</si>
  <si>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</si>
  <si>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</si>
  <si>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</si>
  <si>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</si>
  <si>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</si>
  <si>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</si>
  <si>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</si>
  <si>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</si>
  <si>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</si>
  <si>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</si>
  <si>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</si>
  <si>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</si>
  <si>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</si>
  <si>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</si>
  <si>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</si>
  <si>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</si>
  <si>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</si>
  <si>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</si>
  <si>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</si>
  <si>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</si>
  <si>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</si>
  <si>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</si>
  <si>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</si>
  <si>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</si>
  <si>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</si>
  <si>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</si>
  <si>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</si>
  <si>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</si>
  <si>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</si>
  <si>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</si>
  <si>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</si>
  <si>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</si>
  <si>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</si>
  <si>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</si>
  <si>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</si>
  <si>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</si>
  <si>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</si>
  <si>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</si>
  <si>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</si>
  <si>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</si>
  <si>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</si>
  <si>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</si>
  <si>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</si>
  <si>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</si>
  <si>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</si>
  <si>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</si>
  <si>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</si>
  <si>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</si>
  <si>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</si>
  <si>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</si>
  <si>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</si>
  <si>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</si>
  <si>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</si>
  <si>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</si>
  <si>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</si>
  <si>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</si>
  <si>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</si>
  <si>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</si>
  <si>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</si>
  <si>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</si>
  <si>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</si>
  <si>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</si>
  <si>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</si>
  <si>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</si>
  <si>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</si>
  <si>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</si>
  <si>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</si>
  <si>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</si>
  <si>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</si>
  <si>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</si>
  <si>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</si>
  <si>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</si>
  <si>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</si>
  <si>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</si>
  <si>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</si>
  <si>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</si>
  <si>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</si>
  <si>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</si>
  <si>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</si>
  <si>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</si>
  <si>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</si>
  <si>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</si>
  <si>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</si>
  <si>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</si>
  <si>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</si>
  <si>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</si>
  <si>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</si>
  <si>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</si>
  <si>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</si>
  <si>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</si>
  <si>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</si>
  <si>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</si>
  <si>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</si>
  <si>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</si>
  <si>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</si>
  <si>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</si>
  <si>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</si>
  <si>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</si>
  <si>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</si>
  <si>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</si>
  <si>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</si>
  <si>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</si>
  <si>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</si>
  <si>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</si>
  <si>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</si>
  <si>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</si>
  <si>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</si>
  <si>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</si>
  <si>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</si>
  <si>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</si>
  <si>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</si>
  <si>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</si>
  <si>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</si>
  <si>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</si>
  <si>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</si>
  <si>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</si>
  <si>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</si>
  <si>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</si>
  <si>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</si>
  <si>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</si>
  <si>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</si>
  <si>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</si>
  <si>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</si>
  <si>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</si>
  <si>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</si>
  <si>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</si>
  <si>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</si>
  <si>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</si>
  <si>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</si>
  <si>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</si>
  <si>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</si>
  <si>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</si>
  <si>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</si>
  <si>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</si>
  <si>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</si>
  <si>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</si>
  <si>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</si>
  <si>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</si>
  <si>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</si>
  <si>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</si>
  <si>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</si>
  <si>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</si>
  <si>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</si>
  <si>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</si>
  <si>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</si>
  <si>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</si>
  <si>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</si>
  <si>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</si>
  <si>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</si>
  <si>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</si>
  <si>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</si>
  <si>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</si>
  <si>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</si>
  <si>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</si>
  <si>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</si>
  <si>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</si>
  <si>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</si>
  <si>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</si>
  <si>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</si>
  <si>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</si>
  <si>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</si>
  <si>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</si>
  <si>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</si>
  <si>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</si>
  <si>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</si>
  <si>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</si>
  <si>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</si>
  <si>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</si>
  <si>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</si>
  <si>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</si>
  <si>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</si>
  <si>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</si>
  <si>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</si>
  <si>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</si>
  <si>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</si>
  <si>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</si>
  <si>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</si>
  <si>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</si>
  <si>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</si>
  <si>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</si>
  <si>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</si>
  <si>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</si>
  <si>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</si>
  <si>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</si>
  <si>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</si>
  <si>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</si>
  <si>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</si>
  <si>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</si>
  <si>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</si>
  <si>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</si>
  <si>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</si>
  <si>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</si>
  <si>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</si>
  <si>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</si>
  <si>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</si>
  <si>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</si>
  <si>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</si>
  <si>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</si>
  <si>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</si>
  <si>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</si>
  <si>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</si>
  <si>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</si>
  <si>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</si>
  <si>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</si>
  <si>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</si>
  <si>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</si>
  <si>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</si>
  <si>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</si>
  <si>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</si>
  <si>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</si>
  <si>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</si>
  <si>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</si>
  <si>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</si>
  <si>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</si>
  <si>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</si>
  <si>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</si>
  <si>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</si>
  <si>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</si>
  <si>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</si>
  <si>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</si>
  <si>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</si>
  <si>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</si>
  <si>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</si>
  <si>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</si>
  <si>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</si>
  <si>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</si>
  <si>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</si>
  <si>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</si>
  <si>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</si>
  <si>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</si>
  <si>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</si>
  <si>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</si>
  <si>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</si>
  <si>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</si>
  <si>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</si>
  <si>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</si>
  <si>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</si>
  <si>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</si>
  <si>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</si>
  <si>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</si>
  <si>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</si>
  <si>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</si>
  <si>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</si>
  <si>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</si>
  <si>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</si>
  <si>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</si>
  <si>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</si>
  <si>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</si>
  <si>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</si>
  <si>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</si>
  <si>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</si>
  <si>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</si>
  <si>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</si>
  <si>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</si>
  <si>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</si>
  <si>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</si>
  <si>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</si>
  <si>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</si>
  <si>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</si>
  <si>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</si>
  <si>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</si>
  <si>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</si>
  <si>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</si>
  <si>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</si>
  <si>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</si>
  <si>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</si>
  <si>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</si>
  <si>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</si>
  <si>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</si>
  <si>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</si>
  <si>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</si>
  <si>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</si>
  <si>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</si>
  <si>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</si>
  <si>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</si>
  <si>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</si>
  <si>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</si>
  <si>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</si>
  <si>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</si>
  <si>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</si>
  <si>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</si>
  <si>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</si>
  <si>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</si>
  <si>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</si>
  <si>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</si>
  <si>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</si>
  <si>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</si>
  <si>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</si>
  <si>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</si>
  <si>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</si>
  <si>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</si>
  <si>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</si>
  <si>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</si>
  <si>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</si>
  <si>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</si>
  <si>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</si>
  <si>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</si>
  <si>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</si>
  <si>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</si>
  <si>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</si>
  <si>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</si>
  <si>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</si>
  <si>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</si>
  <si>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</si>
  <si>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</si>
  <si>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</si>
  <si>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</si>
  <si>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</si>
  <si>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</si>
  <si>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</si>
  <si>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</si>
  <si>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</si>
  <si>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</si>
  <si>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</si>
  <si>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</si>
  <si>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</si>
  <si>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</si>
  <si>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</si>
  <si>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</si>
  <si>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</si>
  <si>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</si>
  <si>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</si>
  <si>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</si>
  <si>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</si>
  <si>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</si>
  <si>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</si>
  <si>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</si>
  <si>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</si>
  <si>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</si>
  <si>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</si>
  <si>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</si>
  <si>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</si>
  <si>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</si>
  <si>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</si>
  <si>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</si>
  <si>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</si>
  <si>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</si>
  <si>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</si>
  <si>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</si>
  <si>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</si>
  <si>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</si>
  <si>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</si>
  <si>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</si>
  <si>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</si>
  <si>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</si>
  <si>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</si>
  <si>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</si>
  <si>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</si>
  <si>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</si>
  <si>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</si>
  <si>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</si>
  <si>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</si>
  <si>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</si>
  <si>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</si>
  <si>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</si>
  <si>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</si>
  <si>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</si>
  <si>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</si>
  <si>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</si>
  <si>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</si>
  <si>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</si>
  <si>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</si>
  <si>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</si>
  <si>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</si>
  <si>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</si>
  <si>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</si>
  <si>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</si>
  <si>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</si>
  <si>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</si>
  <si>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</si>
  <si>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</si>
  <si>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</si>
  <si>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</si>
  <si>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</si>
  <si>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</si>
  <si>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</si>
  <si>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</si>
  <si>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</si>
  <si>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</si>
  <si>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</si>
  <si>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</si>
  <si>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</si>
  <si>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</si>
  <si>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</si>
  <si>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</si>
  <si>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</si>
  <si>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</si>
  <si>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</si>
  <si>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</si>
  <si>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</si>
  <si>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</si>
  <si>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</si>
  <si>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</si>
  <si>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</si>
  <si>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</si>
  <si>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</si>
  <si>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</si>
  <si>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</si>
  <si>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</si>
  <si>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</si>
  <si>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</si>
  <si>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</si>
  <si>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</si>
  <si>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</si>
  <si>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</si>
  <si>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</si>
  <si>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</si>
  <si>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</si>
  <si>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</si>
  <si>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</si>
  <si>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</si>
  <si>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</si>
  <si>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</si>
  <si>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</si>
  <si>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</si>
  <si>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</si>
  <si>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</si>
  <si>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</si>
  <si>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</si>
  <si>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</si>
  <si>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</si>
  <si>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</si>
  <si>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</si>
  <si>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</si>
  <si>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</si>
  <si>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</si>
  <si>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</si>
  <si>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</si>
  <si>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</si>
  <si>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</si>
  <si>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</si>
  <si>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</si>
  <si>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</si>
  <si>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</si>
  <si>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</si>
  <si>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</si>
  <si>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</si>
  <si>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</si>
  <si>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</si>
  <si>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</si>
  <si>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</si>
  <si>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</si>
  <si>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</si>
  <si>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</si>
  <si>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</si>
  <si>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</si>
  <si>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</si>
  <si>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</si>
  <si>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</si>
  <si>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</si>
  <si>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</si>
  <si>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</si>
  <si>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</si>
  <si>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</si>
  <si>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</si>
  <si>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</si>
  <si>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</si>
  <si>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</si>
  <si>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</si>
  <si>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</si>
  <si>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</si>
  <si>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</si>
  <si>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</si>
  <si>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</si>
  <si>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</si>
  <si>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</si>
  <si>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</si>
  <si>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</si>
  <si>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</si>
  <si>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</si>
  <si>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</si>
  <si>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</si>
  <si>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</si>
  <si>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</si>
  <si>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</si>
  <si>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</si>
  <si>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</si>
  <si>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</si>
  <si>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</si>
  <si>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</si>
  <si>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</si>
  <si>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</si>
  <si>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</si>
  <si>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</si>
  <si>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</si>
  <si>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</si>
  <si>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</si>
  <si>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</si>
  <si>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</si>
  <si>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</si>
  <si>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</si>
  <si>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</si>
  <si>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</si>
  <si>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</si>
  <si>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</si>
  <si>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</si>
  <si>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</si>
  <si>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</si>
  <si>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</si>
  <si>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</si>
  <si>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</si>
  <si>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</si>
  <si>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</si>
  <si>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</si>
  <si>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</si>
  <si>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</si>
  <si>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</si>
  <si>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</si>
  <si>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</si>
  <si>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</si>
  <si>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</si>
  <si>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</si>
  <si>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</si>
  <si>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</si>
  <si>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</si>
  <si>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</si>
  <si>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</si>
  <si>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</si>
  <si>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</si>
  <si>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</si>
  <si>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</si>
  <si>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</si>
  <si>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</si>
  <si>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</si>
  <si>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</si>
  <si>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</si>
  <si>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</si>
  <si>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</si>
  <si>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</si>
  <si>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</si>
  <si>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</si>
  <si>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</si>
  <si>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</si>
  <si>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</si>
  <si>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</si>
  <si>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</si>
  <si>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</si>
  <si>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</si>
  <si>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</si>
  <si>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</si>
  <si>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</si>
  <si>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</si>
  <si>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</si>
  <si>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</si>
  <si>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</si>
  <si>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</si>
  <si>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</si>
  <si>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</si>
  <si>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</si>
  <si>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</si>
  <si>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</si>
  <si>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</si>
  <si>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</si>
  <si>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</si>
  <si>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</si>
  <si>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</si>
  <si>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</si>
  <si>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</si>
  <si>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</si>
  <si>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</si>
  <si>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</si>
  <si>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</si>
  <si>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</si>
  <si>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</si>
  <si>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</si>
  <si>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</si>
  <si>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</si>
  <si>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</si>
  <si>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</si>
  <si>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</si>
  <si>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</si>
  <si>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</si>
  <si>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</si>
  <si>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</si>
  <si>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</si>
  <si>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</si>
  <si>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</si>
  <si>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</si>
  <si>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</si>
  <si>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</si>
  <si>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</si>
  <si>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</si>
  <si>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</si>
  <si>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</si>
  <si>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</si>
  <si>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</si>
  <si>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</si>
  <si>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</si>
  <si>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</si>
  <si>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</si>
  <si>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</si>
  <si>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</si>
  <si>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</si>
  <si>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</si>
  <si>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</si>
  <si>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</si>
  <si>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</si>
  <si>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</si>
  <si>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</si>
  <si>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</si>
  <si>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</si>
  <si>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</si>
  <si>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</si>
  <si>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</si>
  <si>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</si>
  <si>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</si>
  <si>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</si>
  <si>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</si>
  <si>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</si>
  <si>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</si>
  <si>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</si>
  <si>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</si>
  <si>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</si>
  <si>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</si>
  <si>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</si>
  <si>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</si>
  <si>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</si>
  <si>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</si>
  <si>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</si>
  <si>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</si>
  <si>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</si>
  <si>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</si>
  <si>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</si>
  <si>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</si>
  <si>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</si>
  <si>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</si>
  <si>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</si>
  <si>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</si>
  <si>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</si>
  <si>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</si>
  <si>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</si>
  <si>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</si>
  <si>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</si>
  <si>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</si>
  <si>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</si>
  <si>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</si>
  <si>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</si>
  <si>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</si>
  <si>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</si>
  <si>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</si>
  <si>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</si>
  <si>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</si>
  <si>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</si>
  <si>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</si>
  <si>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</si>
  <si>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</si>
  <si>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</si>
  <si>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</si>
  <si>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</si>
  <si>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</si>
  <si>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</si>
  <si>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</si>
  <si>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</si>
  <si>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</si>
  <si>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</si>
  <si>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</si>
  <si>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</si>
  <si>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</si>
  <si>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</si>
  <si>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</si>
  <si>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</si>
  <si>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</si>
  <si>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</si>
  <si>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</si>
  <si>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</si>
  <si>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</si>
  <si>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</si>
  <si>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</si>
  <si>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</si>
  <si>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</si>
  <si>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</si>
  <si>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</si>
  <si>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</si>
  <si>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</si>
  <si>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</si>
  <si>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</si>
  <si>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</si>
  <si>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</si>
  <si>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</si>
  <si>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</si>
  <si>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</si>
  <si>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</si>
  <si>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</si>
  <si>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</si>
  <si>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</si>
  <si>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</si>
  <si>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</si>
  <si>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</si>
  <si>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</si>
  <si>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</si>
  <si>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</si>
  <si>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</si>
  <si>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</si>
  <si>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</si>
  <si>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</si>
  <si>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</si>
  <si>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</si>
  <si>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</si>
  <si>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</si>
  <si>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</si>
  <si>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</si>
  <si>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</si>
  <si>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</si>
  <si>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</si>
  <si>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</si>
  <si>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</si>
  <si>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</si>
  <si>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</si>
  <si>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</si>
  <si>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</si>
  <si>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</si>
  <si>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</si>
  <si>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</si>
  <si>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</si>
  <si>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</si>
  <si>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</si>
  <si>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</si>
  <si>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</si>
  <si>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</si>
  <si>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</si>
  <si>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</si>
  <si>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</si>
  <si>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</si>
  <si>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</si>
  <si>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</si>
  <si>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</si>
  <si>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</si>
  <si>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</si>
  <si>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</si>
  <si>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</si>
  <si>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</si>
  <si>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</si>
  <si>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</si>
  <si>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</si>
  <si>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</si>
  <si>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</si>
  <si>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</si>
  <si>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</si>
  <si>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</si>
  <si>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</si>
  <si>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</si>
  <si>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</si>
  <si>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</si>
  <si>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</si>
  <si>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</si>
  <si>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</si>
  <si>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</si>
  <si>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</si>
  <si>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</si>
  <si>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</si>
  <si>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</si>
  <si>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</si>
  <si>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</si>
  <si>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</si>
  <si>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</si>
  <si>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</si>
  <si>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</si>
  <si>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</si>
  <si>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</si>
  <si>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</si>
  <si>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</si>
  <si>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</si>
  <si>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</si>
  <si>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</si>
  <si>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</si>
  <si>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</si>
  <si>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</si>
  <si>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</si>
  <si>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</si>
  <si>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</si>
  <si>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</si>
  <si>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</si>
  <si>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</si>
  <si>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</si>
  <si>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</si>
  <si>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</si>
  <si>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</si>
  <si>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</si>
  <si>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</si>
  <si>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</si>
  <si>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</si>
  <si>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</si>
  <si>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</si>
  <si>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</si>
  <si>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</si>
  <si>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</si>
  <si>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</si>
  <si>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</si>
  <si>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</si>
  <si>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</si>
  <si>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</si>
  <si>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</si>
  <si>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</si>
  <si>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</si>
  <si>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</si>
  <si>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</si>
  <si>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</si>
  <si>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</si>
  <si>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</si>
  <si>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</si>
  <si>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</si>
  <si>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</si>
  <si>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</si>
  <si>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</si>
  <si>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</si>
  <si>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</si>
  <si>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</si>
  <si>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</si>
  <si>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</si>
  <si>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</si>
  <si>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</si>
  <si>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</si>
  <si>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</si>
  <si>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</si>
  <si>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</si>
  <si>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</si>
  <si>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</si>
  <si>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</si>
  <si>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</si>
  <si>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</si>
  <si>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</si>
  <si>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</si>
  <si>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</si>
  <si>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</si>
  <si>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</si>
  <si>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</si>
  <si>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</si>
  <si>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</si>
  <si>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</si>
  <si>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</si>
  <si>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</si>
  <si>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</si>
  <si>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</si>
  <si>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</si>
  <si>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</si>
  <si>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</si>
  <si>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</si>
  <si>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</si>
  <si>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</si>
  <si>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</si>
  <si>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</si>
  <si>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</si>
  <si>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</si>
  <si>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</si>
  <si>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</si>
  <si>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</si>
  <si>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</si>
  <si>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</si>
  <si>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</si>
  <si>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</si>
  <si>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</si>
  <si>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</si>
  <si>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</si>
  <si>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</si>
  <si>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</si>
  <si>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</si>
  <si>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</si>
  <si>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</si>
  <si>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</si>
  <si>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</si>
  <si>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</si>
  <si>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</si>
  <si>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</si>
  <si>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</si>
  <si>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</si>
  <si>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</si>
  <si>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</si>
  <si>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</si>
  <si>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</si>
  <si>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</si>
  <si>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</si>
  <si>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</si>
  <si>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</si>
  <si>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</si>
  <si>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</si>
  <si>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</si>
  <si>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</si>
  <si>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</si>
  <si>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</si>
  <si>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</si>
  <si>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</si>
  <si>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</si>
  <si>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</si>
  <si>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</si>
  <si>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</si>
  <si>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</si>
  <si>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</si>
  <si>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</si>
  <si>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</si>
  <si>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</si>
  <si>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</si>
  <si>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</si>
  <si>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</si>
  <si>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</si>
  <si>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</si>
  <si>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</si>
  <si>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</si>
  <si>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</si>
  <si>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</si>
  <si>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</si>
  <si>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</si>
  <si>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</si>
  <si>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</si>
  <si>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</si>
  <si>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</si>
  <si>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</si>
  <si>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</si>
  <si>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</si>
  <si>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</si>
  <si>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</si>
  <si>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</si>
  <si>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</si>
  <si>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</si>
  <si>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</si>
  <si>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</si>
  <si>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</si>
  <si>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</si>
  <si>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</si>
  <si>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</si>
  <si>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</si>
  <si>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</si>
  <si>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</si>
  <si>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</si>
  <si>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</si>
  <si>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</si>
  <si>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</si>
  <si>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</si>
  <si>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</si>
  <si>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</si>
  <si>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</si>
  <si>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</si>
  <si>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</si>
  <si>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</si>
  <si>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</si>
  <si>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</si>
  <si>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</si>
  <si>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</si>
  <si>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</si>
  <si>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</si>
  <si>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</si>
  <si>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</si>
  <si>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</si>
  <si>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</si>
  <si>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</si>
  <si>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</si>
  <si>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</si>
  <si>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</si>
  <si>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</si>
  <si>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</si>
  <si>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</si>
  <si>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</si>
  <si>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</si>
  <si>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</si>
  <si>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</si>
  <si>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</si>
  <si>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</si>
  <si>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</si>
  <si>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</si>
  <si>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</si>
  <si>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</si>
  <si>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</si>
  <si>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</si>
  <si>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</si>
  <si>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</si>
  <si>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</si>
  <si>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</si>
  <si>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</si>
  <si>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</si>
  <si>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</si>
  <si>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</si>
  <si>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</si>
  <si>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</si>
  <si>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</si>
  <si>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</si>
  <si>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</si>
  <si>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</si>
  <si>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</si>
  <si>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</si>
  <si>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</si>
  <si>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</si>
  <si>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</si>
  <si>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</si>
  <si>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</si>
  <si>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</si>
  <si>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</si>
  <si>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</si>
  <si>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</si>
  <si>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</si>
  <si>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</si>
  <si>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</si>
  <si>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</si>
  <si>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</si>
  <si>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</si>
  <si>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</si>
  <si>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</si>
  <si>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</si>
  <si>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</si>
  <si>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</si>
  <si>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</si>
  <si>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</si>
  <si>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</si>
  <si>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</si>
  <si>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</si>
  <si>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</si>
  <si>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</si>
  <si>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</si>
  <si>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</si>
  <si>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</si>
  <si>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</si>
  <si>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</si>
  <si>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</si>
  <si>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</si>
  <si>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</si>
  <si>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</si>
  <si>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</si>
  <si>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</si>
  <si>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</si>
  <si>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</si>
  <si>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</si>
  <si>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</si>
  <si>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</si>
  <si>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</si>
  <si>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</si>
  <si>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</si>
  <si>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</si>
  <si>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</si>
  <si>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</si>
  <si>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</si>
  <si>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</si>
  <si>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</si>
  <si>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</si>
  <si>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</si>
  <si>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</si>
  <si>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</si>
  <si>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</si>
  <si>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</si>
  <si>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</si>
  <si>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</si>
  <si>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</si>
  <si>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</si>
  <si>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</si>
  <si>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</si>
  <si>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</si>
  <si>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</si>
  <si>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</si>
  <si>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</si>
  <si>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</si>
  <si>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</si>
  <si>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</si>
  <si>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</si>
  <si>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</si>
  <si>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</si>
  <si>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</si>
  <si>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</si>
  <si>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</si>
  <si>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</si>
  <si>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</si>
  <si>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</si>
  <si>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</si>
  <si>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</si>
  <si>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</si>
  <si>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</si>
  <si>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</si>
  <si>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</si>
  <si>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</si>
  <si>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</si>
  <si>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</si>
  <si>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</si>
  <si>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</si>
  <si>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</si>
  <si>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</si>
  <si>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</si>
  <si>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</si>
  <si>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</si>
  <si>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</si>
  <si>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</si>
  <si>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</si>
  <si>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</si>
  <si>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</si>
  <si>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</si>
  <si>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</si>
  <si>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</si>
  <si>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</si>
  <si>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</si>
  <si>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</si>
  <si>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</si>
  <si>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</si>
  <si>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</si>
  <si>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</si>
  <si>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</si>
  <si>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</si>
  <si>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</si>
  <si>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</si>
  <si>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</si>
  <si>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</si>
  <si>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</si>
  <si>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</si>
  <si>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</si>
  <si>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</si>
  <si>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</si>
  <si>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</si>
  <si>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</si>
  <si>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</si>
  <si>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</si>
  <si>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</si>
  <si>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</si>
  <si>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</si>
  <si>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</si>
  <si>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</si>
  <si>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</si>
  <si>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</si>
  <si>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</si>
  <si>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</si>
  <si>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</si>
  <si>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</si>
  <si>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</si>
  <si>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</si>
  <si>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</si>
  <si>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</si>
  <si>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</si>
  <si>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</si>
  <si>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</si>
  <si>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</si>
  <si>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</si>
  <si>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</si>
  <si>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</si>
  <si>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</si>
  <si>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</si>
  <si>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</si>
  <si>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</si>
  <si>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</si>
  <si>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</si>
  <si>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</si>
  <si>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</si>
  <si>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</si>
  <si>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</si>
  <si>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</si>
  <si>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</si>
  <si>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</si>
  <si>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</si>
  <si>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</si>
  <si>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</si>
  <si>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</si>
  <si>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</si>
  <si>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</si>
  <si>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</si>
  <si>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</si>
  <si>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</si>
  <si>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</si>
  <si>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</si>
  <si>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</si>
  <si>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</si>
  <si>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</si>
  <si>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</si>
  <si>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</si>
  <si>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</si>
  <si>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</si>
  <si>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</si>
  <si>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</si>
  <si>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</si>
  <si>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</si>
  <si>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</si>
  <si>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</si>
  <si>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</si>
  <si>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</si>
  <si>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</si>
  <si>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</si>
  <si>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</si>
  <si>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</si>
  <si>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</si>
  <si>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</si>
  <si>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</si>
  <si>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</si>
  <si>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</si>
  <si>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</si>
  <si>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</si>
  <si>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</si>
  <si>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</si>
  <si>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</si>
  <si>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</si>
  <si>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</si>
  <si>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</si>
  <si>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</si>
  <si>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</si>
  <si>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</si>
  <si>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</si>
  <si>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</si>
  <si>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</si>
  <si>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</si>
  <si>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</si>
  <si>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</si>
  <si>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</si>
  <si>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</si>
  <si>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</si>
  <si>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</si>
  <si>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</si>
  <si>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</si>
  <si>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</si>
  <si>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</si>
  <si>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</si>
  <si>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</si>
  <si>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</si>
  <si>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</si>
  <si>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</si>
  <si>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</si>
  <si>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</si>
  <si>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</si>
  <si>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</si>
  <si>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</si>
  <si>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</si>
  <si>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</si>
  <si>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</si>
  <si>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</si>
  <si>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</si>
  <si>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</si>
  <si>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</si>
  <si>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</si>
  <si>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</si>
  <si>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</si>
  <si>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</si>
  <si>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</si>
  <si>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</si>
  <si>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</si>
  <si>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</si>
  <si>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</si>
  <si>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</si>
  <si>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</si>
  <si>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</si>
  <si>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</si>
  <si>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</si>
  <si>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</si>
  <si>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</si>
  <si>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</si>
  <si>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</si>
  <si>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</si>
  <si>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</si>
  <si>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</si>
  <si>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</si>
  <si>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</si>
  <si>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</si>
  <si>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</si>
  <si>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</si>
  <si>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</si>
  <si>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</si>
  <si>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</si>
  <si>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</si>
  <si>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</si>
  <si>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</si>
  <si>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</si>
  <si>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</si>
  <si>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</si>
  <si>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</si>
  <si>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</si>
  <si>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</si>
  <si>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</si>
  <si>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</si>
  <si>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</si>
  <si>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</si>
  <si>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</si>
  <si>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</si>
  <si>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</si>
  <si>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</si>
  <si>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</si>
  <si>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</si>
  <si>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</si>
  <si>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</si>
  <si>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</si>
  <si>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</si>
  <si>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</si>
  <si>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</si>
  <si>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</si>
  <si>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</si>
  <si>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</si>
  <si>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</si>
  <si>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</si>
  <si>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</si>
  <si>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</si>
  <si>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</si>
  <si>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</si>
  <si>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</si>
  <si>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</si>
  <si>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</si>
  <si>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</si>
  <si>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</si>
  <si>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</si>
  <si>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</si>
  <si>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</si>
  <si>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</si>
  <si>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</si>
  <si>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</si>
  <si>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</si>
  <si>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</si>
  <si>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</si>
  <si>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</si>
  <si>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</si>
  <si>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</si>
  <si>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</si>
  <si>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</si>
  <si>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</si>
  <si>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</si>
  <si>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</si>
  <si>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</si>
  <si>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</si>
  <si>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</si>
  <si>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</si>
  <si>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</si>
  <si>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</si>
  <si>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</si>
  <si>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</si>
  <si>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</si>
  <si>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</si>
  <si>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</si>
  <si>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</si>
  <si>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</si>
  <si>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</si>
  <si>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</si>
  <si>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</si>
  <si>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</si>
  <si>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</si>
  <si>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</si>
  <si>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</si>
  <si>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</si>
  <si>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</si>
  <si>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</si>
  <si>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</si>
  <si>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</si>
  <si>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</si>
  <si>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</si>
  <si>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</si>
  <si>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</si>
  <si>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</si>
  <si>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</si>
  <si>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</si>
  <si>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</si>
  <si>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</si>
  <si>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</si>
  <si>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</si>
  <si>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</si>
  <si>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</si>
  <si>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</si>
  <si>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</si>
  <si>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</si>
  <si>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</si>
  <si>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</si>
  <si>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</si>
  <si>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</si>
  <si>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</si>
  <si>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</si>
  <si>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</si>
  <si>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</si>
  <si>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</si>
  <si>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</si>
  <si>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</si>
  <si>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</si>
  <si>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</si>
  <si>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</si>
  <si>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</si>
  <si>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</si>
  <si>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</si>
  <si>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</si>
  <si>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</si>
  <si>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</si>
  <si>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</si>
  <si>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</si>
  <si>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</si>
  <si>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</si>
  <si>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</si>
  <si>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</si>
  <si>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</si>
  <si>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</si>
  <si>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</si>
  <si>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</si>
  <si>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</si>
  <si>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</si>
  <si>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</si>
  <si>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</si>
  <si>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</si>
  <si>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</si>
  <si>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</si>
  <si>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</si>
  <si>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</si>
  <si>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</si>
  <si>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</si>
  <si>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</si>
  <si>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</si>
  <si>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</si>
  <si>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</si>
  <si>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</si>
  <si>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</si>
  <si>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</si>
  <si>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</si>
  <si>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</si>
  <si>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</si>
  <si>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</si>
  <si>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</si>
  <si>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</si>
  <si>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</si>
  <si>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</si>
  <si>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</si>
  <si>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</si>
  <si>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</si>
  <si>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</si>
  <si>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</si>
  <si>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</si>
  <si>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</si>
  <si>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</si>
  <si>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</si>
  <si>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</si>
  <si>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</si>
  <si>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</si>
  <si>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</si>
  <si>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</si>
  <si>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</si>
  <si>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</si>
  <si>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</si>
  <si>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</si>
  <si>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</si>
  <si>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</si>
  <si>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</si>
  <si>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</si>
  <si>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</si>
  <si>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</si>
  <si>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</si>
  <si>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</si>
  <si>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</si>
  <si>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</si>
  <si>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</si>
  <si>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</si>
  <si>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</si>
  <si>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</si>
  <si>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</si>
  <si>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</si>
  <si>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</si>
  <si>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</si>
  <si>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</si>
  <si>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</si>
  <si>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</si>
  <si>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</si>
  <si>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</si>
  <si>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</si>
  <si>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</si>
  <si>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</si>
  <si>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</si>
  <si>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</si>
  <si>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</si>
  <si>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</si>
  <si>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</si>
  <si>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</si>
  <si>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</si>
  <si>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</si>
  <si>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</si>
  <si>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</si>
  <si>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</si>
  <si>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</si>
  <si>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</si>
  <si>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</si>
  <si>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</si>
  <si>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</si>
  <si>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</si>
  <si>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</si>
  <si>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</si>
  <si>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</si>
  <si>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</si>
  <si>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</si>
  <si>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</si>
  <si>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</si>
  <si>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</si>
  <si>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</si>
  <si>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</si>
  <si>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</si>
  <si>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</si>
  <si>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</si>
  <si>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</si>
  <si>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</si>
  <si>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</si>
  <si>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</si>
  <si>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</si>
  <si>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</si>
  <si>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</si>
  <si>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</si>
  <si>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</si>
  <si>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</si>
  <si>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</si>
  <si>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</si>
  <si>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</si>
  <si>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</si>
  <si>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</si>
  <si>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</si>
  <si>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</si>
  <si>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</si>
  <si>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</si>
  <si>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</si>
  <si>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</si>
  <si>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</si>
  <si>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</si>
  <si>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</si>
  <si>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</si>
  <si>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</si>
  <si>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</si>
  <si>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</si>
  <si>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</si>
  <si>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</si>
  <si>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</si>
  <si>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</si>
  <si>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</si>
  <si>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</si>
  <si>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</si>
  <si>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</si>
  <si>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</si>
  <si>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</si>
  <si>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</si>
  <si>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</si>
  <si>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</si>
  <si>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</si>
  <si>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</si>
  <si>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</si>
  <si>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</si>
  <si>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</si>
  <si>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</si>
  <si>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</si>
  <si>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</si>
  <si>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</si>
  <si>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</si>
  <si>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</si>
  <si>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</si>
  <si>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</si>
  <si>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</si>
  <si>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</si>
  <si>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</si>
  <si>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</si>
  <si>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</si>
  <si>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</si>
  <si>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</si>
  <si>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</si>
  <si>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</si>
  <si>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</si>
  <si>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</si>
  <si>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</si>
  <si>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</si>
  <si>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</si>
  <si>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</si>
  <si>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</si>
  <si>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</si>
  <si>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</si>
  <si>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</si>
  <si>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</si>
  <si>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</si>
  <si>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</si>
  <si>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</si>
  <si>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</si>
  <si>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</si>
  <si>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</si>
  <si>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</si>
  <si>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</si>
  <si>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</si>
  <si>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</si>
  <si>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</si>
  <si>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</si>
  <si>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</si>
  <si>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</si>
  <si>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</si>
  <si>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</si>
  <si>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</si>
  <si>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</si>
  <si>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</si>
  <si>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</si>
  <si>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</si>
  <si>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</si>
  <si>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</si>
  <si>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</si>
  <si>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</si>
  <si>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</si>
  <si>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</si>
  <si>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</si>
  <si>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</si>
  <si>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</si>
  <si>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</si>
  <si>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</si>
  <si>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</si>
  <si>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</si>
  <si>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</si>
  <si>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</si>
  <si>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</si>
  <si>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</si>
  <si>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</si>
  <si>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</si>
  <si>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</si>
  <si>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</si>
  <si>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</si>
  <si>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</si>
  <si>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</si>
  <si>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</si>
  <si>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</si>
  <si>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</si>
  <si>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</si>
  <si>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</si>
  <si>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</si>
  <si>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</si>
  <si>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</si>
  <si>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</si>
  <si>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</si>
  <si>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</si>
  <si>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</si>
  <si>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</si>
  <si>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</si>
  <si>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</si>
  <si>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</si>
  <si>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</si>
  <si>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</si>
  <si>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</si>
  <si>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</si>
  <si>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</si>
  <si>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</si>
  <si>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</si>
  <si>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</si>
  <si>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</si>
  <si>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</si>
  <si>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</si>
  <si>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</si>
  <si>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</si>
  <si>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</si>
  <si>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</si>
  <si>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</si>
  <si>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</si>
  <si>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</si>
  <si>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</si>
  <si>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</si>
  <si>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</si>
  <si>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</si>
  <si>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</si>
  <si>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</si>
  <si>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</si>
  <si>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</si>
  <si>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</si>
  <si>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</si>
  <si>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</si>
  <si>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</si>
  <si>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</si>
  <si>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</si>
  <si>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</si>
  <si>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</si>
  <si>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</si>
  <si>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</si>
  <si>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</si>
  <si>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</si>
  <si>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</si>
  <si>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</si>
  <si>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</si>
  <si>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</si>
  <si>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</si>
  <si>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</si>
  <si>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</si>
  <si>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</si>
  <si>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</si>
  <si>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</si>
  <si>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</si>
  <si>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</si>
  <si>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</si>
  <si>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</si>
  <si>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</si>
  <si>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</si>
  <si>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</si>
  <si>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</si>
  <si>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</si>
  <si>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</si>
  <si>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</si>
  <si>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</si>
  <si>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</si>
  <si>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</si>
  <si>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</si>
  <si>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</si>
  <si>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</si>
  <si>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</si>
  <si>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</si>
  <si>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</si>
  <si>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</si>
  <si>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</si>
  <si>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</si>
  <si>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</si>
  <si>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</si>
  <si>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</si>
  <si>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</si>
  <si>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</si>
  <si>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</si>
  <si>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</si>
  <si>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</si>
  <si>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</si>
  <si>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</si>
  <si>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</si>
  <si>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</si>
  <si>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</si>
  <si>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</si>
  <si>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</si>
  <si>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</si>
  <si>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</si>
  <si>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</si>
  <si>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</si>
  <si>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</si>
  <si>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</si>
  <si>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</si>
  <si>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</si>
  <si>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</si>
  <si>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</si>
  <si>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</si>
  <si>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</si>
  <si>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</si>
  <si>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</si>
  <si>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</si>
  <si>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</si>
  <si>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</si>
  <si>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</si>
  <si>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</si>
  <si>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</si>
  <si>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</si>
  <si>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</si>
  <si>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</si>
  <si>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</si>
  <si>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</si>
  <si>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</si>
  <si>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</si>
  <si>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</si>
  <si>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</si>
  <si>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</si>
  <si>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</si>
  <si>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</si>
  <si>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</si>
  <si>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</si>
  <si>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</si>
  <si>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</si>
  <si>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</si>
  <si>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</si>
  <si>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</si>
  <si>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</si>
  <si>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</si>
  <si>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</si>
  <si>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</si>
  <si>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</si>
  <si>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</si>
  <si>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</si>
  <si>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</si>
  <si>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</si>
  <si>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</si>
  <si>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</si>
  <si>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</si>
  <si>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</si>
  <si>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</si>
  <si>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</si>
  <si>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</si>
  <si>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</si>
  <si>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</si>
  <si>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</si>
  <si>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</si>
  <si>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</si>
  <si>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</si>
  <si>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</si>
  <si>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</si>
  <si>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</si>
  <si>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</si>
  <si>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</si>
  <si>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</si>
  <si>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</si>
  <si>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</si>
  <si>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</si>
  <si>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</si>
  <si>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</si>
  <si>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</si>
  <si>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</si>
  <si>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</si>
  <si>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</si>
  <si>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</si>
  <si>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</si>
  <si>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</si>
  <si>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</si>
  <si>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</si>
  <si>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</si>
  <si>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</si>
  <si>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</si>
  <si>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</si>
  <si>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</si>
  <si>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</si>
  <si>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</si>
  <si>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</si>
  <si>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</si>
  <si>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</si>
  <si>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</si>
  <si>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</si>
  <si>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</si>
  <si>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</si>
  <si>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</si>
  <si>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</si>
  <si>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</si>
  <si>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</si>
  <si>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</si>
  <si>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</si>
  <si>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</si>
  <si>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</si>
  <si>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</si>
  <si>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</si>
  <si>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</si>
  <si>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</si>
  <si>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</si>
  <si>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</si>
  <si>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</si>
  <si>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</si>
  <si>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</si>
  <si>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</si>
  <si>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</si>
  <si>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</si>
  <si>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</si>
  <si>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</si>
  <si>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</si>
  <si>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</si>
  <si>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</si>
  <si>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</si>
  <si>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</si>
  <si>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</si>
  <si>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</si>
  <si>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</si>
  <si>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</si>
  <si>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</si>
  <si>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</si>
  <si>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</si>
  <si>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</si>
  <si>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</si>
  <si>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</si>
  <si>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</si>
  <si>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</si>
  <si>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</si>
  <si>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</si>
  <si>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</si>
  <si>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</si>
  <si>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</si>
  <si>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</si>
  <si>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</si>
  <si>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</si>
  <si>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</si>
  <si>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</si>
  <si>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</si>
  <si>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</si>
  <si>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</si>
  <si>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</si>
  <si>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</si>
  <si>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</si>
  <si>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</si>
  <si>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</si>
  <si>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</si>
  <si>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</si>
  <si>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</si>
  <si>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</si>
  <si>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</si>
  <si>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</si>
  <si>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</si>
  <si>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</si>
  <si>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</si>
  <si>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</si>
  <si>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</si>
  <si>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</si>
  <si>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</si>
  <si>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</si>
  <si>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</si>
  <si>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</si>
  <si>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</si>
  <si>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</si>
  <si>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</si>
  <si>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</si>
  <si>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</si>
  <si>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</si>
  <si>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</si>
  <si>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</si>
  <si>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</si>
  <si>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</si>
  <si>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</si>
  <si>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</si>
  <si>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</si>
  <si>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</si>
  <si>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</si>
  <si>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</si>
  <si>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</si>
  <si>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</si>
  <si>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</si>
  <si>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</si>
  <si>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</si>
  <si>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</si>
  <si>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</si>
  <si>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</si>
  <si>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</si>
  <si>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</si>
  <si>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</si>
  <si>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</si>
  <si>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</si>
  <si>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</si>
  <si>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</si>
  <si>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</si>
  <si>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</si>
  <si>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</si>
  <si>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</si>
  <si>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</si>
  <si>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</si>
  <si>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</si>
  <si>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</si>
  <si>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</si>
  <si>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</si>
  <si>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</si>
  <si>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</si>
  <si>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</si>
  <si>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</si>
  <si>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</si>
  <si>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</si>
  <si>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</si>
  <si>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</si>
  <si>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</si>
  <si>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</si>
  <si>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</si>
  <si>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</si>
  <si>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</si>
  <si>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</si>
  <si>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</si>
  <si>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</si>
  <si>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</si>
  <si>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</si>
  <si>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</si>
  <si>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</si>
  <si>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</si>
  <si>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</si>
  <si>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</si>
  <si>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</si>
  <si>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</si>
  <si>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</si>
  <si>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</si>
  <si>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</si>
  <si>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</si>
  <si>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</si>
  <si>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</si>
  <si>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</si>
  <si>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</si>
  <si>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</si>
  <si>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</si>
  <si>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</si>
  <si>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</si>
  <si>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</si>
  <si>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</si>
  <si>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</si>
  <si>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</si>
  <si>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</si>
  <si>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</si>
  <si>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</si>
  <si>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</si>
  <si>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</si>
  <si>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</si>
  <si>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</si>
  <si>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</si>
  <si>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</si>
  <si>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</si>
  <si>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</si>
  <si>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</si>
  <si>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</si>
  <si>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</si>
  <si>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</si>
  <si>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</si>
  <si>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</si>
  <si>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</si>
  <si>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</si>
  <si>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</si>
  <si>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</si>
  <si>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</si>
  <si>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</si>
  <si>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</si>
  <si>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</si>
  <si>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</si>
  <si>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</si>
  <si>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</si>
  <si>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</si>
  <si>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</si>
  <si>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</si>
  <si>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</si>
  <si>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</si>
  <si>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</si>
  <si>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</si>
  <si>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</si>
  <si>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</si>
  <si>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</si>
  <si>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</si>
  <si>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</si>
  <si>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</si>
  <si>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</si>
  <si>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</si>
  <si>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</si>
  <si>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</si>
  <si>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</si>
  <si>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</si>
  <si>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</si>
  <si>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</si>
  <si>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</si>
  <si>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</si>
  <si>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</si>
  <si>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</si>
  <si>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</si>
  <si>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</si>
  <si>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</si>
  <si>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</si>
  <si>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</si>
  <si>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</si>
  <si>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</si>
  <si>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</si>
  <si>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</si>
  <si>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</si>
  <si>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</si>
  <si>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</si>
  <si>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</si>
  <si>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</si>
  <si>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</si>
  <si>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</si>
  <si>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</si>
  <si>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</si>
  <si>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</si>
  <si>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</si>
  <si>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</si>
  <si>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</si>
  <si>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</si>
  <si>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</si>
  <si>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</si>
  <si>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</si>
  <si>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</si>
  <si>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</si>
  <si>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</si>
  <si>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</si>
  <si>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</si>
  <si>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</si>
  <si>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</si>
  <si>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</si>
  <si>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</si>
  <si>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</si>
  <si>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</si>
  <si>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</si>
  <si>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</si>
  <si>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</si>
  <si>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</si>
  <si>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</si>
  <si>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</si>
  <si>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</si>
  <si>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</si>
  <si>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</si>
  <si>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</si>
  <si>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</si>
  <si>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</si>
  <si>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</si>
  <si>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</si>
  <si>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</si>
  <si>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</si>
  <si>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</si>
  <si>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</si>
  <si>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</si>
  <si>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</si>
  <si>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</si>
  <si>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</si>
  <si>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</si>
  <si>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</si>
  <si>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</si>
  <si>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</si>
  <si>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</si>
  <si>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</si>
  <si>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</si>
  <si>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</si>
  <si>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</si>
  <si>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</si>
  <si>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</si>
  <si>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</si>
  <si>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</si>
  <si>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</si>
  <si>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</si>
  <si>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</si>
  <si>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</si>
  <si>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</si>
  <si>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</si>
  <si>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</si>
  <si>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</si>
  <si>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</si>
  <si>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</si>
  <si>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</si>
  <si>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</si>
  <si>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</si>
  <si>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</si>
  <si>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</si>
  <si>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</si>
  <si>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</si>
  <si>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</si>
  <si>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</si>
  <si>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</si>
  <si>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</si>
  <si>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</si>
  <si>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</si>
  <si>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</si>
  <si>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</si>
  <si>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</si>
  <si>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</si>
  <si>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</si>
  <si>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</si>
  <si>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</si>
  <si>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</si>
  <si>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</si>
  <si>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</si>
  <si>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</si>
  <si>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</si>
  <si>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</si>
  <si>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</si>
  <si>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</si>
  <si>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</si>
  <si>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</si>
  <si>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</si>
  <si>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</si>
  <si>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</si>
  <si>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</si>
  <si>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</si>
  <si>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</si>
  <si>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</si>
  <si>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</si>
  <si>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</si>
  <si>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</si>
  <si>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</si>
  <si>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</si>
  <si>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</si>
  <si>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</si>
  <si>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</si>
  <si>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</si>
  <si>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</si>
  <si>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</si>
  <si>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</si>
  <si>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</si>
  <si>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</si>
  <si>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</si>
  <si>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</si>
  <si>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</si>
  <si>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</si>
  <si>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</si>
  <si>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</si>
  <si>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</si>
  <si>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</si>
  <si>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</si>
  <si>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</si>
  <si>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</si>
  <si>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</si>
  <si>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</si>
  <si>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</si>
  <si>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</si>
  <si>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</si>
  <si>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</si>
  <si>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</si>
  <si>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</si>
  <si>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</si>
  <si>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</si>
  <si>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</si>
  <si>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</si>
  <si>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</si>
  <si>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</si>
  <si>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</si>
  <si>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</si>
  <si>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</si>
  <si>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</si>
  <si>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</si>
  <si>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</si>
  <si>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</si>
  <si>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</si>
  <si>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</si>
  <si>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</si>
  <si>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</si>
  <si>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</si>
  <si>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</si>
  <si>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</si>
  <si>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</si>
  <si>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</si>
  <si>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</si>
  <si>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</si>
  <si>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</si>
  <si>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</si>
  <si>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</si>
  <si>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</si>
  <si>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</si>
  <si>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</si>
  <si>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</si>
  <si>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</si>
  <si>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</si>
  <si>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</si>
  <si>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</si>
  <si>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</si>
  <si>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</si>
  <si>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</si>
  <si>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</si>
  <si>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</si>
  <si>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</si>
  <si>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</si>
  <si>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</si>
  <si>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</si>
  <si>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</si>
  <si>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</si>
  <si>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</si>
  <si>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</si>
  <si>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</si>
  <si>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</si>
  <si>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</si>
  <si>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</si>
  <si>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</si>
  <si>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</si>
  <si>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</si>
  <si>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</si>
  <si>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</si>
  <si>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</si>
  <si>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</si>
  <si>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</si>
  <si>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</si>
  <si>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</si>
  <si>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</si>
  <si>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</si>
  <si>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</si>
  <si>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</si>
  <si>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</si>
  <si>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</si>
  <si>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</si>
  <si>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</si>
  <si>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</si>
  <si>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</si>
  <si>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</si>
  <si>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</si>
  <si>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</si>
  <si>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</si>
  <si>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</si>
  <si>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</si>
  <si>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</si>
  <si>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</si>
  <si>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</si>
  <si>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</si>
  <si>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</si>
  <si>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</si>
  <si>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</si>
  <si>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</si>
  <si>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</si>
  <si>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</si>
  <si>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</si>
  <si>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</si>
  <si>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</si>
  <si>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</si>
  <si>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</si>
  <si>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</si>
  <si>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</si>
  <si>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</si>
  <si>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</si>
  <si>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</si>
  <si>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</si>
  <si>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</si>
  <si>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</si>
  <si>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</si>
  <si>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</si>
  <si>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</si>
  <si>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</si>
  <si>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</si>
  <si>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</si>
  <si>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</si>
  <si>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</si>
  <si>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</si>
  <si>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</si>
  <si>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</si>
  <si>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</si>
  <si>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</si>
  <si>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</si>
  <si>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</si>
  <si>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</si>
  <si>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</si>
  <si>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</si>
  <si>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</si>
  <si>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</si>
  <si>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</si>
  <si>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</si>
  <si>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</si>
  <si>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</si>
  <si>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</si>
  <si>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</si>
  <si>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</si>
  <si>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</si>
  <si>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</si>
  <si>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</si>
  <si>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</si>
  <si>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</si>
  <si>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</si>
  <si>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</si>
  <si>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</si>
  <si>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</si>
  <si>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</si>
  <si>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</si>
  <si>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</si>
  <si>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</si>
  <si>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</si>
  <si>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</si>
  <si>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</si>
  <si>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</si>
  <si>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</si>
  <si>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</si>
  <si>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</si>
  <si>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</si>
  <si>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</si>
  <si>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</si>
  <si>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</si>
  <si>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</si>
  <si>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</si>
  <si>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</si>
  <si>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</si>
  <si>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</si>
  <si>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</si>
  <si>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</si>
  <si>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</si>
  <si>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</si>
  <si>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</si>
  <si>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</si>
  <si>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</si>
  <si>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</si>
  <si>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</si>
  <si>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</si>
  <si>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</si>
  <si>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</si>
  <si>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</si>
  <si>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</si>
  <si>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</si>
  <si>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</si>
  <si>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</si>
  <si>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</si>
  <si>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</si>
  <si>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</si>
  <si>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</si>
  <si>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</si>
  <si>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</si>
  <si>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</si>
  <si>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</si>
  <si>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</si>
  <si>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</si>
  <si>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</si>
  <si>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</si>
  <si>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</si>
  <si>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</si>
  <si>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</si>
  <si>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</si>
  <si>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</si>
  <si>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</si>
  <si>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</si>
  <si>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</si>
  <si>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</si>
  <si>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</si>
  <si>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</si>
  <si>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</si>
  <si>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</si>
  <si>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</si>
  <si>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</si>
  <si>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</si>
  <si>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</si>
  <si>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</si>
  <si>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</si>
  <si>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</si>
  <si>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</si>
  <si>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</si>
  <si>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</si>
  <si>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</si>
  <si>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</si>
  <si>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</si>
  <si>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</si>
  <si>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</si>
  <si>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</si>
  <si>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</si>
  <si>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</si>
  <si>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</si>
  <si>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</si>
  <si>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</si>
  <si>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</si>
  <si>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</si>
  <si>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</si>
  <si>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</si>
  <si>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</si>
  <si>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</si>
  <si>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</si>
  <si>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</si>
  <si>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</si>
  <si>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</si>
  <si>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</si>
  <si>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</si>
  <si>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</si>
  <si>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</si>
  <si>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</si>
  <si>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</si>
  <si>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</si>
  <si>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</si>
  <si>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</si>
  <si>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</si>
  <si>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</si>
  <si>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</si>
  <si>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</si>
  <si>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</si>
  <si>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</si>
  <si>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</si>
  <si>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</si>
  <si>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</si>
  <si>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</si>
  <si>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</si>
  <si>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</si>
  <si>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</si>
  <si>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</si>
  <si>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</si>
  <si>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</si>
  <si>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</si>
  <si>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</si>
  <si>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</si>
  <si>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</si>
  <si>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</si>
  <si>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</si>
  <si>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</si>
  <si>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</si>
  <si>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</si>
  <si>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</si>
  <si>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</si>
  <si>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</si>
  <si>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</si>
  <si>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</si>
  <si>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</si>
  <si>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</si>
  <si>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</si>
  <si>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</si>
  <si>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</si>
  <si>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</si>
  <si>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</si>
  <si>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</si>
  <si>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</si>
  <si>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</si>
  <si>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</si>
  <si>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</si>
  <si>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</si>
  <si>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</si>
  <si>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</si>
  <si>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</si>
  <si>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</si>
  <si>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</si>
  <si>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</si>
  <si>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</si>
  <si>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</si>
  <si>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</si>
  <si>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</si>
  <si>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</si>
  <si>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</si>
  <si>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</si>
  <si>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</si>
  <si>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</si>
  <si>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</si>
  <si>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</si>
  <si>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</si>
  <si>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</si>
  <si>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</si>
  <si>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</si>
  <si>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</si>
  <si>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</si>
  <si>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</si>
  <si>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</si>
  <si>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</si>
  <si>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</si>
  <si>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</si>
  <si>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</si>
  <si>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</si>
  <si>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</si>
  <si>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</si>
  <si>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</si>
  <si>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</si>
  <si>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</si>
  <si>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</si>
  <si>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</si>
  <si>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</si>
  <si>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</si>
  <si>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</si>
  <si>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</si>
  <si>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</si>
  <si>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</si>
  <si>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</si>
  <si>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</si>
  <si>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</si>
  <si>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</si>
  <si>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</si>
  <si>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</si>
  <si>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</si>
  <si>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</si>
  <si>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</si>
  <si>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</si>
  <si>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</si>
  <si>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</si>
  <si>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</si>
  <si>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</si>
  <si>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</si>
  <si>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</si>
  <si>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</si>
  <si>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</si>
  <si>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</si>
  <si>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</si>
  <si>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</si>
  <si>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</si>
  <si>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</si>
  <si>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</si>
  <si>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</si>
  <si>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</si>
  <si>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</si>
  <si>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</si>
  <si>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</si>
  <si>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</si>
  <si>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</si>
  <si>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</si>
  <si>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</si>
  <si>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</si>
  <si>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</si>
  <si>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</si>
  <si>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</si>
  <si>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</si>
  <si>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</si>
  <si>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</si>
  <si>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</si>
  <si>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</si>
  <si>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</si>
  <si>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</si>
  <si>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</si>
  <si>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</si>
  <si>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</si>
  <si>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</si>
  <si>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</si>
  <si>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</si>
  <si>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</si>
  <si>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</si>
  <si>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</si>
  <si>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</si>
  <si>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</si>
  <si>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</si>
  <si>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</si>
  <si>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</si>
  <si>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</si>
  <si>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</si>
  <si>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</si>
  <si>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</si>
  <si>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</si>
  <si>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</si>
  <si>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</si>
  <si>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</si>
  <si>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</si>
  <si>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</si>
  <si>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</si>
  <si>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</si>
  <si>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</si>
  <si>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</si>
  <si>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</si>
  <si>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</si>
  <si>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</si>
  <si>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</si>
  <si>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</si>
  <si>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</si>
  <si>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</si>
  <si>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</si>
  <si>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</si>
  <si>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</si>
  <si>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</si>
  <si>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</si>
  <si>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</si>
  <si>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</si>
  <si>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</si>
  <si>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</si>
  <si>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</si>
  <si>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</si>
  <si>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</si>
  <si>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</si>
  <si>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</si>
  <si>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</si>
  <si>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</si>
  <si>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</si>
  <si>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</si>
  <si>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</si>
  <si>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</si>
  <si>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</si>
  <si>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</si>
  <si>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</si>
  <si>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</si>
  <si>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</si>
  <si>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</si>
  <si>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</si>
  <si>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</si>
  <si>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</si>
  <si>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</si>
  <si>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</si>
  <si>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</si>
  <si>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</si>
  <si>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</si>
  <si>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</si>
  <si>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</si>
  <si>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</si>
  <si>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</si>
  <si>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</si>
  <si>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</si>
  <si>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</si>
  <si>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</si>
  <si>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</si>
  <si>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</si>
  <si>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</si>
  <si>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</si>
  <si>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</si>
  <si>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</si>
  <si>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</si>
  <si>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</si>
  <si>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</si>
  <si>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</si>
  <si>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</si>
  <si>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</si>
  <si>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</si>
  <si>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</si>
  <si>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</si>
  <si>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</si>
  <si>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</si>
  <si>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</si>
  <si>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</si>
  <si>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</si>
  <si>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</si>
  <si>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</si>
  <si>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</si>
  <si>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</si>
  <si>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</si>
  <si>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</si>
  <si>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</si>
  <si>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</si>
  <si>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</si>
  <si>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</si>
  <si>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</si>
  <si>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</si>
  <si>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</si>
  <si>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</si>
  <si>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</si>
  <si>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</si>
  <si>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</si>
  <si>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</si>
  <si>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</si>
  <si>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</si>
  <si>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</si>
  <si>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</si>
  <si>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</si>
  <si>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</si>
  <si>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</si>
  <si>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</si>
  <si>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</si>
  <si>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</si>
  <si>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</si>
  <si>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</si>
  <si>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</si>
  <si>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</si>
  <si>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</si>
  <si>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</si>
  <si>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</si>
  <si>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</si>
  <si>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</si>
  <si>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</si>
  <si>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</si>
  <si>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</si>
  <si>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</si>
  <si>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</si>
  <si>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</si>
  <si>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</si>
  <si>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</si>
  <si>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</si>
  <si>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</si>
  <si>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</si>
  <si>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</si>
  <si>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</si>
  <si>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</si>
  <si>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</si>
  <si>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</si>
  <si>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</si>
  <si>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</si>
  <si>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</si>
  <si>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</si>
  <si>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</si>
  <si>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</si>
  <si>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</si>
  <si>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</si>
  <si>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</si>
  <si>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</si>
  <si>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</si>
  <si>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</si>
  <si>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</si>
  <si>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</si>
  <si>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</si>
  <si>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</si>
  <si>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</si>
  <si>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</si>
  <si>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</si>
  <si>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</si>
  <si>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</si>
  <si>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</si>
  <si>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</si>
  <si>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</si>
  <si>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</si>
  <si>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</si>
  <si>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</si>
  <si>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</si>
  <si>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</si>
  <si>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</si>
  <si>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</si>
  <si>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</si>
  <si>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</si>
  <si>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</si>
  <si>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</si>
  <si>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</si>
  <si>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</si>
  <si>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</si>
  <si>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</si>
  <si>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</si>
  <si>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</si>
  <si>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</si>
  <si>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</si>
  <si>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</si>
  <si>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</si>
  <si>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</si>
  <si>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</si>
  <si>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</si>
  <si>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</si>
  <si>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</si>
  <si>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</si>
  <si>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</si>
  <si>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</si>
  <si>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</si>
  <si>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</si>
  <si>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</si>
  <si>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</si>
  <si>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</si>
  <si>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</si>
  <si>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</si>
  <si>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</si>
  <si>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</si>
  <si>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</si>
  <si>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</si>
  <si>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</si>
  <si>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</si>
  <si>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</si>
  <si>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</si>
  <si>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</si>
  <si>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</si>
  <si>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</si>
  <si>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</si>
  <si>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</si>
  <si>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</si>
  <si>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</si>
  <si>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</si>
  <si>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</si>
  <si>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</si>
  <si>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</si>
  <si>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</si>
  <si>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</si>
  <si>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</si>
  <si>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</si>
  <si>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</si>
  <si>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</si>
  <si>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</si>
  <si>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</si>
  <si>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</si>
  <si>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</si>
  <si>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</si>
  <si>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</si>
  <si>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</si>
  <si>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</si>
  <si>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</si>
  <si>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</si>
  <si>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</si>
  <si>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</si>
  <si>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</si>
  <si>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</si>
  <si>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</si>
  <si>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</si>
  <si>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</si>
  <si>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</si>
  <si>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</si>
  <si>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</si>
  <si>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</si>
  <si>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</si>
  <si>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</si>
  <si>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</si>
  <si>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</si>
  <si>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</si>
  <si>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</si>
  <si>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</si>
  <si>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</si>
  <si>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</si>
  <si>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</si>
  <si>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</si>
  <si>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</si>
  <si>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</si>
  <si>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</si>
  <si>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</si>
  <si>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</si>
  <si>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</si>
  <si>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</si>
  <si>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</si>
  <si>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</si>
  <si>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</si>
  <si>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</si>
  <si>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</si>
  <si>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</si>
  <si>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</si>
  <si>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</si>
  <si>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</si>
  <si>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</si>
  <si>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</si>
  <si>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</si>
  <si>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</si>
  <si>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</si>
  <si>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</si>
  <si>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</si>
  <si>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</si>
  <si>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</si>
  <si>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</si>
  <si>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</si>
  <si>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</si>
  <si>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</si>
  <si>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</si>
  <si>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</si>
  <si>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</si>
  <si>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</si>
  <si>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</si>
  <si>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</si>
  <si>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</si>
  <si>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</si>
  <si>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</si>
  <si>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</si>
  <si>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</si>
  <si>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</si>
  <si>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</si>
  <si>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</si>
  <si>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</si>
  <si>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</si>
  <si>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</si>
  <si>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</si>
  <si>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</si>
  <si>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</si>
  <si>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</si>
  <si>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</si>
  <si>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</si>
  <si>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</si>
  <si>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</si>
  <si>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</si>
  <si>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</si>
  <si>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</si>
  <si>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</si>
  <si>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</si>
  <si>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</si>
  <si>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</si>
  <si>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</si>
  <si>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</si>
  <si>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</si>
  <si>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</si>
  <si>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</si>
  <si>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</si>
  <si>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</si>
  <si>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</si>
  <si>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</si>
  <si>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</si>
  <si>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</si>
  <si>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</si>
  <si>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</si>
  <si>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</si>
  <si>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</si>
  <si>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</si>
  <si>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</si>
  <si>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</si>
  <si>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</si>
  <si>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</si>
  <si>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</si>
  <si>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</si>
  <si>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</si>
  <si>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</si>
  <si>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</si>
  <si>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</si>
  <si>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</si>
  <si>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</si>
  <si>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</si>
  <si>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</si>
  <si>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</si>
  <si>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</si>
  <si>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</si>
  <si>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</si>
  <si>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</si>
  <si>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</si>
  <si>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</si>
  <si>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</si>
  <si>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</si>
  <si>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</si>
  <si>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</si>
  <si>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</si>
  <si>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</si>
  <si>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</si>
  <si>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</si>
  <si>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</si>
  <si>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</si>
  <si>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</si>
  <si>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</si>
  <si>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</si>
  <si>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</si>
  <si>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</si>
  <si>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</si>
  <si>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</si>
  <si>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</si>
  <si>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</si>
  <si>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</si>
  <si>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</si>
  <si>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</si>
  <si>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</si>
  <si>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</si>
  <si>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</si>
  <si>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</si>
  <si>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</si>
  <si>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</si>
  <si>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</si>
  <si>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</si>
  <si>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</si>
  <si>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</si>
  <si>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</si>
  <si>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</si>
  <si>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</si>
  <si>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</si>
  <si>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</si>
  <si>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</si>
  <si>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</si>
  <si>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</si>
  <si>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</si>
  <si>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</si>
  <si>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</si>
  <si>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</si>
  <si>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</si>
  <si>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</si>
  <si>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</si>
  <si>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</si>
  <si>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</si>
  <si>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</si>
  <si>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</si>
  <si>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</si>
  <si>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</si>
  <si>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</si>
  <si>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</si>
  <si>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</si>
  <si>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</si>
  <si>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</si>
  <si>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</si>
  <si>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</si>
  <si>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</si>
  <si>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</si>
  <si>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</si>
  <si>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</si>
  <si>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</si>
  <si>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</si>
  <si>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</si>
  <si>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</si>
  <si>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</si>
  <si>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</si>
  <si>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</si>
  <si>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</si>
  <si>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</si>
  <si>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</si>
  <si>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</si>
  <si>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</si>
  <si>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</si>
  <si>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</si>
  <si>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</si>
  <si>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</si>
  <si>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</si>
  <si>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</si>
  <si>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</si>
  <si>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</si>
  <si>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</si>
  <si>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</si>
  <si>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</si>
  <si>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</si>
  <si>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</si>
  <si>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</si>
  <si>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</si>
  <si>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</si>
  <si>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</si>
  <si>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</si>
  <si>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</si>
  <si>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</si>
  <si>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</si>
  <si>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</si>
  <si>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</si>
  <si>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</si>
  <si>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</si>
  <si>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</si>
  <si>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</si>
  <si>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</si>
  <si>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</si>
  <si>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</si>
  <si>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</si>
  <si>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</si>
  <si>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</si>
  <si>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</si>
  <si>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</si>
  <si>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</si>
  <si>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</si>
  <si>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</si>
  <si>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</si>
  <si>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</si>
  <si>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</si>
  <si>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</si>
  <si>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</si>
  <si>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</si>
  <si>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</si>
  <si>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</si>
  <si>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</si>
  <si>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</si>
  <si>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</si>
  <si>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</si>
  <si>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</si>
  <si>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</si>
  <si>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</si>
  <si>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</si>
  <si>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</si>
  <si>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</si>
  <si>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</si>
  <si>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</si>
  <si>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</si>
  <si>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</si>
  <si>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</si>
  <si>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</si>
  <si>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</si>
  <si>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</si>
  <si>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</si>
  <si>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</si>
  <si>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</si>
  <si>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</si>
  <si>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</si>
  <si>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</si>
  <si>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</si>
  <si>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</si>
  <si>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</si>
  <si>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</si>
  <si>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</si>
  <si>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</si>
  <si>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</si>
  <si>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</si>
  <si>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</si>
  <si>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</si>
  <si>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</si>
  <si>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</si>
  <si>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</si>
  <si>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</si>
  <si>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</si>
  <si>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</si>
  <si>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</si>
  <si>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</si>
  <si>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</si>
  <si>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</si>
  <si>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</si>
  <si>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</si>
  <si>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</si>
  <si>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</si>
  <si>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</si>
  <si>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</si>
  <si>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</si>
  <si>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</si>
  <si>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</si>
  <si>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</si>
  <si>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</si>
  <si>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</si>
  <si>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</si>
  <si>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</si>
  <si>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</si>
  <si>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</si>
  <si>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</si>
  <si>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</si>
  <si>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</si>
  <si>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</si>
  <si>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</si>
  <si>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</si>
  <si>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</si>
  <si>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</si>
  <si>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</si>
  <si>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</si>
  <si>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</si>
  <si>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</si>
  <si>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</si>
  <si>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</si>
  <si>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</si>
  <si>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</si>
  <si>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</si>
  <si>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</si>
  <si>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</si>
  <si>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</si>
  <si>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</si>
  <si>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</si>
  <si>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</si>
  <si>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</si>
  <si>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</si>
  <si>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</si>
  <si>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</si>
  <si>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</si>
  <si>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</si>
  <si>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</si>
  <si>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</si>
  <si>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</si>
  <si>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</si>
  <si>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</si>
  <si>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</si>
  <si>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</si>
  <si>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</si>
  <si>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</si>
  <si>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</si>
  <si>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</si>
  <si>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</si>
  <si>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</si>
  <si>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</si>
  <si>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</si>
  <si>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</si>
  <si>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</si>
  <si>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</si>
  <si>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</si>
  <si>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</si>
  <si>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</si>
  <si>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</si>
  <si>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</si>
  <si>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</si>
  <si>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</si>
  <si>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</si>
  <si>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</si>
  <si>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</si>
  <si>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</si>
  <si>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</si>
  <si>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</si>
  <si>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</si>
  <si>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</si>
  <si>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</si>
  <si>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</si>
  <si>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</si>
  <si>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</si>
  <si>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</si>
  <si>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</si>
  <si>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</si>
  <si>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</si>
  <si>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</si>
  <si>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</si>
  <si>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</si>
  <si>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</si>
  <si>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</si>
  <si>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</si>
  <si>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</si>
  <si>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</si>
  <si>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</si>
  <si>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</si>
  <si>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</si>
  <si>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</si>
  <si>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</si>
  <si>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</si>
  <si>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</si>
  <si>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</si>
  <si>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</si>
  <si>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</si>
  <si>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</si>
  <si>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</si>
  <si>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</si>
  <si>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</si>
  <si>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</si>
  <si>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</si>
  <si>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</si>
  <si>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</si>
  <si>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</si>
  <si>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</si>
  <si>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</si>
  <si>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</si>
  <si>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</si>
  <si>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</si>
  <si>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</si>
  <si>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</si>
  <si>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</si>
  <si>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</si>
  <si>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</si>
  <si>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</si>
  <si>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</si>
  <si>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</si>
  <si>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</si>
  <si>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</si>
  <si>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</si>
  <si>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</si>
  <si>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</si>
  <si>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</si>
  <si>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</si>
  <si>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</si>
  <si>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</si>
  <si>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</si>
  <si>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</si>
  <si>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</si>
  <si>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</si>
  <si>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</si>
  <si>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</si>
  <si>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</si>
  <si>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</si>
  <si>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</si>
  <si>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</si>
  <si>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</si>
  <si>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</si>
  <si>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</si>
  <si>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</si>
  <si>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</si>
  <si>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</si>
  <si>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</si>
  <si>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</si>
  <si>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</si>
  <si>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</si>
  <si>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</si>
  <si>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</si>
  <si>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</si>
  <si>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</si>
  <si>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</si>
  <si>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</si>
  <si>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</si>
  <si>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</si>
  <si>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</si>
  <si>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</si>
  <si>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</si>
  <si>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</si>
  <si>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</si>
  <si>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</si>
  <si>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</si>
  <si>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</si>
  <si>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</si>
  <si>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</si>
  <si>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</si>
  <si>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</si>
  <si>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</si>
  <si>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</si>
  <si>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</si>
  <si>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</si>
  <si>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</si>
  <si>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</si>
  <si>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</si>
  <si>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</si>
  <si>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</si>
  <si>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</si>
  <si>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</si>
  <si>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</si>
  <si>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</si>
  <si>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</si>
  <si>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</si>
  <si>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</si>
  <si>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</si>
  <si>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</si>
  <si>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</si>
  <si>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</si>
  <si>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</si>
  <si>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</si>
  <si>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</si>
  <si>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</si>
  <si>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</si>
  <si>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</si>
  <si>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</si>
  <si>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</si>
  <si>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</si>
  <si>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</si>
  <si>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</si>
  <si>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</si>
  <si>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</si>
  <si>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</si>
  <si>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</si>
  <si>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</si>
  <si>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</si>
  <si>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</si>
  <si>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</si>
  <si>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</si>
  <si>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</si>
  <si>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</si>
  <si>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</si>
  <si>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</si>
  <si>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</si>
  <si>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</si>
  <si>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</si>
  <si>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</si>
  <si>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</si>
  <si>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</si>
  <si>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</si>
  <si>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</si>
  <si>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</si>
  <si>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</si>
  <si>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</si>
  <si>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</si>
  <si>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</si>
  <si>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</si>
  <si>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</si>
  <si>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</si>
  <si>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</si>
  <si>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</si>
  <si>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</si>
  <si>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</si>
  <si>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</si>
  <si>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</si>
  <si>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</si>
  <si>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</si>
  <si>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</si>
  <si>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</si>
  <si>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</si>
  <si>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</si>
  <si>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</si>
  <si>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</si>
  <si>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</si>
  <si>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</si>
  <si>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</si>
  <si>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</si>
  <si>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</si>
  <si>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</si>
  <si>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</si>
  <si>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</si>
  <si>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</si>
  <si>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</si>
  <si>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</si>
  <si>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</si>
  <si>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</si>
  <si>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</si>
  <si>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</si>
  <si>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</si>
  <si>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</si>
  <si>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</si>
  <si>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</si>
  <si>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</si>
  <si>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</si>
  <si>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</si>
  <si>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</si>
  <si>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</si>
  <si>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</si>
  <si>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</si>
  <si>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</si>
  <si>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</si>
  <si>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</si>
  <si>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</si>
  <si>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</si>
  <si>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</si>
  <si>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</si>
  <si>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</si>
  <si>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</si>
  <si>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</si>
  <si>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</si>
  <si>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</si>
  <si>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</si>
  <si>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</si>
  <si>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</si>
  <si>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</si>
  <si>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</si>
  <si>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</si>
  <si>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</si>
  <si>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</si>
  <si>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</si>
  <si>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</si>
  <si>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</si>
  <si>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</si>
  <si>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</si>
  <si>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</si>
  <si>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</si>
  <si>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</si>
  <si>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</si>
  <si>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</si>
  <si>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</si>
  <si>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</si>
  <si>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</si>
  <si>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</si>
  <si>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</si>
  <si>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</si>
  <si>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</si>
  <si>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</si>
  <si>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</si>
  <si>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</si>
  <si>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</si>
  <si>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</si>
  <si>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</si>
  <si>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</si>
  <si>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</si>
  <si>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</si>
  <si>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</si>
  <si>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</si>
  <si>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</si>
  <si>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</si>
  <si>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</si>
  <si>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</si>
  <si>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</si>
  <si>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</si>
  <si>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</si>
  <si>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</si>
  <si>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</si>
  <si>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</si>
  <si>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</si>
  <si>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</si>
  <si>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</si>
  <si>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</si>
  <si>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</si>
  <si>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</si>
  <si>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</si>
  <si>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</si>
  <si>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</si>
  <si>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</si>
  <si>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</si>
  <si>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</si>
  <si>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</si>
  <si>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</si>
  <si>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</si>
  <si>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</si>
  <si>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</si>
  <si>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</si>
  <si>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</si>
  <si>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</si>
  <si>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</si>
  <si>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</si>
  <si>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</si>
  <si>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</si>
  <si>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</si>
  <si>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</si>
  <si>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</si>
  <si>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</si>
  <si>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</si>
  <si>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</si>
  <si>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</si>
  <si>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</si>
  <si>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</si>
  <si>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</si>
  <si>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</si>
  <si>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</si>
  <si>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</si>
  <si>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</si>
  <si>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</si>
  <si>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</si>
  <si>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</si>
  <si>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</si>
  <si>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</si>
  <si>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</si>
  <si>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</si>
  <si>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</si>
  <si>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</si>
  <si>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</si>
  <si>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</si>
  <si>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</si>
  <si>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</si>
  <si>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</si>
  <si>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</si>
  <si>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</si>
  <si>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</si>
  <si>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</si>
  <si>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</si>
  <si>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</si>
  <si>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</si>
  <si>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</si>
  <si>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</si>
  <si>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</si>
  <si>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</si>
  <si>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</si>
  <si>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</si>
  <si>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</si>
  <si>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</si>
  <si>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</si>
  <si>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</si>
  <si>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</si>
  <si>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</si>
  <si>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</si>
  <si>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</si>
  <si>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</si>
  <si>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</si>
  <si>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</si>
  <si>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</si>
  <si>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</si>
  <si>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</si>
  <si>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</si>
  <si>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</si>
  <si>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</si>
  <si>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</si>
  <si>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</si>
  <si>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</si>
  <si>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</si>
  <si>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</si>
  <si>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</si>
  <si>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</si>
  <si>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</si>
  <si>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</si>
  <si>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</si>
  <si>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</si>
  <si>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</si>
  <si>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</si>
  <si>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</si>
  <si>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</si>
  <si>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</si>
  <si>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</si>
  <si>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</si>
  <si>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</si>
  <si>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</si>
  <si>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</si>
  <si>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</si>
  <si>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</si>
  <si>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</si>
  <si>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</si>
  <si>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</si>
  <si>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</si>
  <si>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</si>
  <si>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</si>
  <si>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</si>
  <si>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</si>
  <si>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</si>
  <si>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</si>
  <si>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</si>
  <si>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</si>
  <si>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</si>
  <si>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</si>
  <si>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</si>
  <si>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</si>
  <si>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</si>
  <si>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</si>
  <si>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</si>
  <si>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</si>
  <si>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</si>
  <si>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</si>
  <si>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</si>
  <si>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</si>
  <si>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</si>
  <si>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</si>
  <si>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</si>
  <si>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</si>
  <si>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</si>
  <si>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</si>
  <si>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</si>
  <si>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</si>
  <si>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</si>
  <si>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</si>
  <si>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</si>
  <si>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</si>
  <si>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</si>
  <si>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</si>
  <si>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</si>
  <si>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</si>
  <si>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</si>
  <si>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</si>
  <si>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</si>
  <si>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</si>
  <si>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</si>
  <si>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</si>
  <si>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</si>
  <si>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</si>
  <si>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</si>
  <si>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</si>
  <si>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</si>
  <si>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</si>
  <si>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</si>
  <si>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</si>
  <si>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</si>
  <si>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</si>
  <si>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</si>
  <si>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</si>
  <si>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</si>
  <si>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</si>
  <si>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</si>
  <si>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</si>
  <si>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</si>
  <si>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</si>
  <si>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</si>
  <si>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</si>
  <si>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</si>
  <si>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</si>
  <si>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</si>
  <si>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</si>
  <si>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</si>
  <si>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</si>
  <si>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</si>
  <si>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</si>
  <si>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</si>
  <si>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</si>
  <si>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</si>
  <si>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</si>
  <si>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</si>
  <si>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</si>
  <si>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</si>
  <si>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</si>
  <si>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</si>
  <si>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</si>
  <si>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</si>
  <si>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</si>
  <si>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</si>
  <si>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</si>
  <si>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</si>
  <si>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</si>
  <si>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</si>
  <si>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</si>
  <si>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</si>
  <si>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</si>
  <si>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</si>
  <si>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</si>
  <si>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</si>
  <si>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</si>
  <si>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</si>
  <si>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</si>
  <si>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</si>
  <si>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</si>
  <si>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</si>
  <si>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</si>
  <si>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</si>
  <si>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</si>
  <si>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</si>
  <si>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</si>
  <si>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</si>
  <si>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</si>
  <si>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</si>
  <si>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</si>
  <si>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</si>
  <si>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</si>
  <si>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</si>
  <si>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</si>
  <si>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</si>
  <si>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</si>
  <si>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</si>
  <si>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</si>
  <si>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</si>
  <si>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</si>
  <si>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</si>
  <si>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</si>
  <si>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</si>
  <si>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</si>
  <si>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</si>
  <si>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</si>
  <si>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</si>
  <si>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</si>
  <si>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</si>
  <si>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</si>
  <si>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</si>
  <si>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</si>
  <si>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</si>
  <si>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</si>
  <si>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</si>
  <si>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</si>
  <si>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</si>
  <si>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</si>
  <si>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</si>
  <si>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</si>
  <si>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</si>
  <si>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</si>
  <si>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</si>
  <si>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</si>
  <si>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</si>
  <si>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</si>
  <si>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</si>
  <si>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</si>
  <si>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</si>
  <si>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</si>
  <si>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</si>
  <si>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</si>
  <si>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</si>
  <si>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</si>
  <si>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</si>
  <si>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</si>
  <si>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</si>
  <si>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</si>
  <si>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</si>
  <si>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</si>
  <si>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</si>
  <si>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</si>
  <si>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</si>
  <si>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</si>
  <si>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</si>
  <si>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</si>
  <si>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</si>
  <si>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</si>
  <si>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</si>
  <si>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</si>
  <si>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</si>
  <si>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</si>
  <si>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</si>
  <si>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</si>
  <si>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</si>
  <si>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</si>
  <si>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</si>
  <si>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</si>
  <si>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</si>
  <si>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</si>
  <si>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</si>
  <si>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</si>
  <si>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</si>
  <si>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</si>
  <si>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</si>
  <si>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</si>
  <si>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</si>
  <si>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</si>
  <si>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</si>
  <si>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</si>
  <si>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</si>
  <si>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</si>
  <si>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</si>
  <si>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</si>
  <si>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</si>
  <si>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</si>
  <si>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</si>
  <si>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</si>
  <si>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</si>
  <si>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</si>
  <si>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</si>
  <si>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</si>
  <si>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</si>
  <si>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</si>
  <si>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</si>
  <si>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</si>
  <si>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</si>
  <si>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</si>
  <si>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</si>
  <si>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</si>
  <si>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</si>
  <si>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</si>
  <si>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</si>
  <si>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</si>
  <si>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</si>
  <si>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</si>
  <si>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</si>
  <si>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</si>
  <si>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</si>
  <si>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</si>
  <si>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</si>
  <si>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</si>
  <si>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</si>
  <si>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</si>
  <si>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</si>
  <si>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</si>
  <si>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</si>
  <si>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</si>
  <si>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</si>
  <si>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</si>
  <si>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</si>
  <si>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</si>
  <si>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</si>
  <si>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</si>
  <si>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</si>
  <si>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</si>
  <si>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</si>
  <si>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</si>
  <si>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</si>
  <si>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</si>
  <si>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</si>
  <si>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</si>
  <si>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</si>
  <si>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</si>
  <si>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</si>
  <si>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</si>
  <si>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</si>
  <si>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</si>
  <si>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</si>
  <si>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</si>
  <si>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</si>
  <si>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</si>
  <si>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</si>
  <si>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</si>
  <si>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</si>
  <si>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</si>
  <si>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</si>
  <si>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</si>
  <si>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</si>
  <si>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</si>
  <si>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</si>
  <si>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</si>
  <si>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</si>
  <si>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</si>
  <si>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</si>
  <si>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</si>
  <si>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</si>
  <si>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</si>
  <si>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</si>
  <si>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</si>
  <si>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</si>
  <si>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</si>
  <si>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</si>
  <si>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</si>
  <si>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</si>
  <si>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</si>
  <si>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</si>
  <si>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</si>
  <si>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</si>
  <si>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</si>
  <si>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</si>
  <si>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</si>
  <si>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</si>
  <si>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</si>
  <si>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</si>
  <si>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</si>
  <si>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</si>
  <si>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</si>
  <si>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</si>
  <si>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</si>
  <si>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</si>
  <si>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</si>
  <si>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</si>
  <si>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</si>
  <si>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</si>
  <si>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</si>
  <si>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</si>
  <si>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</si>
  <si>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</si>
  <si>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</si>
  <si>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</si>
  <si>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</si>
  <si>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</si>
  <si>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</si>
  <si>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</si>
  <si>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</si>
  <si>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</si>
  <si>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</si>
  <si>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</si>
  <si>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</si>
  <si>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</si>
  <si>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</si>
  <si>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</si>
  <si>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</si>
  <si>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</si>
  <si>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</si>
  <si>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</si>
  <si>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</si>
  <si>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</si>
  <si>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</si>
  <si>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</si>
  <si>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</si>
  <si>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</si>
  <si>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</si>
  <si>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</si>
  <si>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</si>
  <si>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</si>
  <si>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</si>
  <si>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</si>
  <si>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</si>
  <si>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</si>
  <si>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</si>
  <si>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</si>
  <si>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</si>
  <si>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</si>
  <si>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</si>
  <si>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</si>
  <si>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</si>
  <si>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</si>
  <si>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</si>
  <si>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</si>
  <si>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</si>
  <si>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</si>
  <si>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</si>
  <si>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</si>
  <si>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</si>
  <si>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</si>
  <si>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</si>
  <si>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</si>
  <si>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</si>
  <si>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</si>
  <si>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</si>
  <si>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</si>
  <si>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</si>
  <si>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</si>
  <si>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</si>
  <si>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</si>
  <si>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</si>
  <si>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</si>
  <si>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</si>
  <si>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</si>
  <si>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</si>
  <si>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</si>
  <si>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</si>
  <si>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</si>
  <si>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</si>
  <si>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</si>
  <si>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</si>
  <si>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</si>
  <si>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</si>
  <si>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</si>
  <si>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</si>
  <si>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</si>
  <si>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</si>
  <si>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</si>
  <si>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</si>
  <si>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</si>
  <si>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</si>
  <si>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</si>
  <si>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</si>
  <si>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</si>
  <si>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</si>
  <si>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</si>
  <si>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</si>
  <si>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</si>
  <si>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</si>
  <si>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</si>
  <si>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</si>
  <si>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</si>
  <si>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</si>
  <si>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</si>
  <si>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</si>
  <si>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</si>
  <si>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</si>
  <si>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</si>
  <si>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</si>
  <si>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</si>
  <si>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</si>
  <si>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</si>
  <si>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</si>
  <si>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</si>
  <si>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</si>
  <si>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</si>
  <si>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</si>
  <si>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</si>
  <si>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</si>
  <si>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</si>
  <si>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</si>
  <si>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</si>
  <si>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</si>
  <si>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</si>
  <si>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</si>
  <si>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</si>
  <si>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</si>
  <si>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</si>
  <si>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</si>
  <si>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</si>
  <si>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</si>
  <si>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</si>
  <si>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</si>
  <si>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</si>
  <si>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</si>
  <si>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</si>
  <si>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</si>
  <si>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</si>
  <si>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</si>
  <si>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</si>
  <si>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</si>
  <si>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</si>
  <si>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</si>
  <si>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</si>
  <si>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</si>
  <si>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</si>
  <si>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</si>
  <si>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</si>
  <si>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</si>
  <si>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</si>
  <si>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</si>
  <si>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</si>
  <si>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</si>
  <si>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</si>
  <si>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</si>
  <si>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</si>
  <si>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</si>
  <si>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</si>
  <si>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</si>
  <si>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</si>
  <si>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</si>
  <si>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</si>
  <si>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</si>
  <si>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</si>
  <si>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</si>
  <si>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</si>
  <si>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</si>
  <si>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</si>
  <si>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</si>
  <si>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</si>
  <si>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</si>
  <si>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</si>
  <si>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</si>
  <si>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</si>
  <si>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</si>
  <si>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</si>
  <si>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</si>
  <si>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</si>
  <si>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</si>
  <si>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</si>
  <si>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</si>
  <si>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</si>
  <si>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</si>
  <si>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</si>
  <si>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</si>
  <si>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</si>
  <si>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</si>
  <si>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</si>
  <si>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</si>
  <si>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</si>
  <si>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</si>
  <si>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</si>
  <si>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</si>
  <si>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</si>
  <si>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</si>
  <si>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</si>
  <si>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</si>
  <si>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</si>
  <si>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</si>
  <si>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</si>
  <si>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</si>
  <si>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</si>
  <si>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</si>
  <si>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</si>
  <si>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</si>
  <si>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</si>
  <si>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</si>
  <si>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</si>
  <si>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</si>
  <si>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</si>
  <si>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</si>
  <si>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</si>
  <si>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</si>
  <si>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</si>
  <si>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</si>
  <si>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</si>
  <si>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</si>
  <si>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</si>
  <si>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</si>
  <si>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</si>
  <si>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</si>
  <si>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</si>
  <si>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</si>
  <si>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</si>
  <si>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</si>
  <si>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</si>
  <si>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</si>
  <si>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</si>
  <si>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</si>
  <si>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</si>
  <si>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</si>
  <si>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</si>
  <si>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</si>
  <si>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</si>
  <si>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</si>
  <si>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</si>
  <si>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</si>
  <si>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</si>
  <si>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</si>
  <si>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</si>
  <si>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</si>
  <si>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</si>
  <si>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</si>
  <si>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</si>
  <si>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</si>
  <si>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</si>
  <si>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</si>
  <si>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</si>
  <si>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</si>
  <si>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</si>
  <si>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</si>
  <si>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</si>
  <si>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</si>
  <si>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</si>
  <si>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</si>
  <si>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</si>
  <si>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</si>
  <si>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</si>
  <si>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</si>
  <si>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</si>
  <si>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</si>
  <si>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</si>
  <si>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</si>
  <si>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</si>
  <si>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</si>
  <si>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</si>
  <si>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</si>
  <si>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</si>
  <si>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</si>
  <si>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</si>
  <si>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</si>
  <si>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</si>
  <si>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</si>
  <si>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</si>
  <si>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</si>
  <si>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</si>
  <si>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</si>
  <si>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</si>
  <si>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</si>
  <si>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</si>
  <si>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</si>
  <si>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</si>
  <si>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</si>
  <si>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</si>
  <si>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</si>
  <si>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</si>
  <si>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</si>
  <si>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</si>
  <si>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</si>
  <si>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</si>
  <si>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</si>
  <si>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</si>
  <si>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</si>
  <si>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</si>
  <si>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</si>
  <si>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</si>
  <si>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</si>
  <si>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</si>
  <si>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</si>
  <si>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</si>
  <si>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</si>
  <si>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</si>
  <si>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</si>
  <si>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</si>
  <si>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</si>
  <si>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</si>
  <si>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</si>
  <si>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</si>
  <si>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</si>
  <si>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</si>
  <si>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</si>
  <si>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</si>
  <si>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</si>
  <si>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</si>
  <si>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</si>
  <si>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</si>
  <si>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</si>
  <si>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</si>
  <si>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</si>
  <si>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</si>
  <si>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</si>
  <si>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</si>
  <si>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</si>
  <si>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</si>
  <si>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</si>
  <si>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</si>
  <si>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</si>
  <si>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</si>
  <si>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</si>
  <si>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</si>
  <si>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</si>
  <si>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</si>
  <si>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</si>
  <si>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</si>
  <si>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</si>
  <si>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</si>
  <si>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</si>
  <si>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</si>
  <si>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</si>
  <si>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</si>
  <si>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</si>
  <si>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</si>
  <si>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</si>
  <si>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</si>
  <si>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</si>
  <si>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</si>
  <si>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</si>
  <si>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</si>
  <si>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</si>
  <si>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</si>
  <si>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</si>
  <si>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</si>
  <si>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</si>
  <si>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</si>
  <si>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</si>
  <si>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</si>
  <si>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</si>
  <si>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</si>
  <si>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</si>
  <si>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</si>
  <si>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</si>
  <si>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</si>
  <si>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</si>
  <si>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</si>
  <si>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</si>
  <si>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</si>
  <si>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</si>
  <si>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</si>
  <si>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</si>
  <si>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</si>
  <si>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</si>
  <si>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</si>
  <si>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</si>
  <si>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</si>
  <si>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</si>
  <si>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</si>
  <si>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</si>
  <si>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</si>
  <si>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</si>
  <si>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</si>
  <si>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</si>
  <si>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</si>
  <si>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</si>
  <si>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</si>
  <si>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</si>
  <si>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</si>
  <si>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</si>
  <si>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</si>
  <si>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</si>
  <si>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</si>
  <si>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</si>
  <si>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</si>
  <si>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</si>
  <si>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</si>
  <si>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</si>
  <si>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</si>
  <si>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</si>
  <si>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</si>
  <si>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</si>
  <si>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</si>
  <si>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</si>
  <si>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</si>
  <si>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</si>
  <si>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</si>
  <si>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</si>
  <si>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</si>
  <si>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</si>
  <si>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</si>
  <si>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</si>
  <si>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</si>
  <si>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</si>
  <si>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</si>
  <si>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</si>
  <si>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</si>
  <si>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</si>
  <si>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</si>
  <si>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</si>
  <si>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</si>
  <si>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</si>
  <si>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</si>
  <si>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</si>
  <si>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</si>
  <si>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</si>
  <si>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</si>
  <si>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</si>
  <si>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</si>
  <si>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</si>
  <si>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</si>
  <si>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</si>
  <si>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</si>
  <si>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</si>
  <si>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</si>
  <si>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</si>
  <si>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</si>
  <si>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</si>
  <si>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</si>
  <si>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</si>
  <si>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</si>
  <si>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</si>
  <si>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</si>
  <si>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</si>
  <si>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</si>
  <si>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</si>
  <si>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</si>
  <si>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</si>
  <si>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</si>
  <si>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</si>
  <si>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</si>
  <si>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</si>
  <si>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</si>
  <si>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</si>
  <si>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</si>
  <si>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</si>
  <si>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</si>
  <si>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</si>
  <si>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</si>
  <si>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</si>
  <si>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</si>
  <si>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</si>
  <si>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</si>
  <si>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</si>
  <si>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</si>
  <si>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</si>
  <si>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</si>
  <si>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</si>
  <si>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</si>
  <si>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</si>
  <si>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</si>
  <si>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</si>
  <si>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</si>
  <si>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</si>
  <si>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</si>
  <si>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</si>
  <si>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</si>
  <si>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</si>
  <si>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</si>
  <si>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</si>
  <si>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</si>
  <si>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</si>
  <si>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</si>
  <si>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</si>
  <si>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</si>
  <si>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</si>
  <si>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</si>
  <si>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</si>
  <si>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</si>
  <si>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</si>
  <si>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</si>
  <si>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</si>
  <si>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</si>
  <si>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</si>
  <si>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</si>
  <si>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</si>
  <si>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</si>
  <si>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</si>
  <si>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</si>
  <si>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</si>
  <si>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</si>
  <si>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</si>
  <si>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</si>
  <si>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</si>
  <si>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</si>
  <si>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</si>
  <si>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</si>
  <si>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</si>
  <si>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</si>
  <si>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</si>
  <si>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</si>
  <si>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</si>
  <si>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</si>
  <si>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</si>
  <si>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</si>
  <si>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</si>
  <si>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</si>
  <si>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</si>
  <si>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</si>
  <si>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</si>
  <si>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</si>
  <si>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</si>
  <si>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</si>
  <si>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</si>
  <si>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</si>
  <si>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</si>
  <si>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</si>
  <si>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</si>
  <si>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</si>
  <si>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</si>
  <si>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</si>
  <si>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</si>
  <si>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</si>
  <si>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</si>
  <si>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</si>
  <si>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</si>
  <si>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</si>
  <si>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</si>
  <si>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</si>
  <si>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</si>
  <si>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</si>
  <si>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</si>
  <si>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</si>
  <si>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</si>
  <si>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</si>
  <si>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</si>
  <si>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</si>
  <si>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</si>
  <si>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</si>
  <si>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</si>
  <si>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</si>
  <si>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</si>
  <si>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</si>
  <si>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</si>
  <si>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</si>
  <si>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</si>
  <si>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</si>
  <si>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</si>
  <si>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</si>
  <si>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</si>
  <si>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</si>
  <si>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</si>
  <si>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</si>
  <si>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</si>
  <si>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</si>
  <si>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</si>
  <si>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</si>
  <si>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</si>
  <si>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</si>
  <si>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</si>
  <si>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</si>
  <si>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</si>
  <si>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</si>
  <si>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</si>
  <si>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</si>
  <si>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</si>
  <si>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</si>
  <si>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</si>
  <si>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</si>
  <si>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</si>
  <si>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</si>
  <si>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</si>
  <si>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</si>
  <si>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</si>
  <si>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</si>
  <si>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</si>
  <si>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</si>
  <si>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</si>
  <si>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</si>
  <si>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</si>
  <si>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</si>
  <si>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</si>
  <si>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</si>
  <si>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</si>
  <si>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</si>
  <si>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</si>
  <si>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</si>
  <si>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</si>
  <si>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</si>
  <si>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</si>
  <si>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</si>
  <si>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</si>
  <si>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</si>
  <si>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</si>
  <si>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</si>
  <si>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</si>
  <si>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</si>
  <si>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</si>
  <si>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</si>
  <si>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</si>
  <si>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</si>
  <si>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</si>
  <si>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</si>
  <si>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</si>
  <si>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</si>
  <si>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</si>
  <si>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</si>
  <si>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</si>
  <si>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</si>
  <si>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</si>
  <si>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</si>
  <si>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</si>
  <si>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</si>
  <si>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</si>
  <si>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</si>
  <si>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</si>
  <si>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</si>
  <si>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</si>
  <si>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</si>
  <si>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</si>
  <si>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</si>
  <si>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</si>
  <si>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</si>
  <si>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</si>
  <si>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</si>
  <si>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</si>
  <si>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</si>
  <si>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</si>
  <si>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</si>
  <si>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</si>
  <si>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</si>
  <si>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</si>
  <si>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</si>
  <si>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</si>
  <si>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</si>
  <si>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</si>
  <si>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</si>
  <si>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</si>
  <si>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</si>
  <si>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</si>
  <si>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</si>
  <si>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</si>
  <si>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</si>
  <si>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</si>
  <si>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</si>
  <si>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</si>
  <si>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</si>
  <si>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</si>
  <si>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</si>
  <si>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</si>
  <si>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</si>
  <si>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</si>
  <si>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</si>
  <si>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</si>
  <si>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</si>
  <si>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</si>
  <si>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</si>
  <si>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</si>
  <si>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</si>
  <si>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</si>
  <si>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</si>
  <si>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</si>
  <si>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</si>
  <si>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</si>
  <si>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</si>
  <si>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</si>
  <si>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</si>
  <si>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</si>
  <si>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</si>
  <si>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</si>
  <si>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</si>
  <si>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</si>
  <si>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</si>
  <si>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</si>
  <si>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</si>
  <si>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</si>
  <si>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</si>
  <si>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</si>
  <si>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</si>
  <si>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</si>
  <si>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</si>
  <si>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</si>
  <si>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</si>
  <si>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</si>
  <si>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</si>
  <si>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</si>
  <si>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</si>
  <si>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</si>
  <si>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</si>
  <si>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</si>
  <si>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</si>
  <si>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</si>
  <si>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</si>
  <si>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</si>
  <si>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</si>
  <si>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</si>
  <si>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</si>
  <si>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</si>
  <si>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</si>
  <si>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</si>
  <si>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</si>
  <si>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</si>
  <si>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</si>
  <si>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</si>
  <si>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</si>
  <si>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</si>
  <si>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</si>
  <si>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</si>
  <si>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</si>
  <si>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</si>
  <si>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</si>
  <si>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</si>
  <si>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</si>
  <si>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</si>
  <si>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</si>
  <si>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</si>
  <si>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</si>
  <si>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</si>
  <si>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</si>
  <si>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</si>
  <si>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</si>
  <si>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</si>
  <si>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</si>
  <si>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</si>
  <si>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</si>
  <si>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</si>
  <si>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</si>
  <si>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</si>
  <si>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</si>
  <si>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</si>
  <si>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</si>
  <si>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</si>
  <si>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</si>
  <si>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</si>
  <si>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</si>
  <si>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</si>
  <si>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</si>
  <si>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</si>
  <si>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</si>
  <si>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</si>
  <si>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</si>
  <si>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</si>
  <si>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</si>
  <si>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</si>
  <si>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</si>
  <si>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</si>
  <si>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</si>
  <si>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</si>
  <si>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</si>
  <si>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</si>
  <si>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</si>
  <si>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</si>
  <si>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</si>
  <si>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</si>
  <si>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</si>
  <si>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</si>
  <si>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</si>
  <si>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</si>
  <si>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</si>
  <si>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</si>
  <si>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</si>
  <si>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</si>
  <si>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</si>
  <si>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</si>
  <si>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</si>
  <si>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</si>
  <si>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</si>
  <si>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</si>
  <si>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</si>
  <si>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</si>
  <si>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</si>
  <si>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</si>
  <si>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</si>
  <si>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</si>
  <si>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</si>
  <si>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</si>
  <si>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</si>
  <si>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</si>
  <si>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</si>
  <si>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</si>
  <si>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</si>
  <si>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</si>
  <si>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</si>
  <si>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</si>
  <si>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</si>
  <si>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</si>
  <si>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</si>
  <si>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</si>
  <si>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</si>
  <si>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</si>
  <si>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</si>
  <si>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</si>
  <si>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</si>
  <si>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</si>
  <si>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</si>
  <si>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</si>
  <si>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</si>
  <si>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</si>
  <si>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</si>
  <si>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</si>
  <si>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</si>
  <si>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</si>
  <si>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</si>
  <si>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</si>
  <si>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</si>
  <si>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</si>
  <si>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</si>
  <si>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</si>
  <si>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</si>
  <si>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</si>
  <si>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</si>
  <si>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</si>
  <si>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</si>
  <si>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</si>
  <si>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</si>
  <si>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</si>
  <si>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</si>
  <si>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</si>
  <si>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</si>
  <si>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</si>
  <si>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</si>
  <si>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</si>
  <si>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</si>
  <si>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</si>
  <si>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</si>
  <si>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</si>
  <si>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</si>
  <si>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</si>
  <si>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</si>
  <si>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</si>
  <si>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</si>
  <si>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</si>
  <si>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</si>
  <si>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</si>
  <si>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</si>
  <si>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</si>
  <si>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</si>
  <si>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</si>
  <si>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</si>
  <si>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</si>
  <si>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</si>
  <si>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</si>
  <si>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</si>
  <si>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</si>
  <si>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</si>
  <si>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</si>
  <si>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</si>
  <si>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</si>
  <si>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</si>
  <si>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</si>
  <si>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</si>
  <si>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</si>
  <si>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</si>
  <si>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</si>
  <si>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</si>
  <si>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</si>
  <si>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</si>
  <si>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</si>
  <si>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</si>
  <si>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</si>
  <si>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</si>
  <si>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</si>
  <si>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</si>
  <si>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</si>
  <si>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</si>
  <si>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</si>
  <si>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</si>
  <si>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</si>
  <si>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</si>
  <si>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</si>
  <si>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</si>
  <si>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</si>
  <si>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</si>
  <si>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</si>
  <si>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</si>
  <si>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</si>
  <si>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</si>
  <si>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</si>
  <si>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</si>
  <si>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</si>
  <si>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</si>
  <si>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</si>
  <si>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</si>
  <si>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</si>
  <si>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</si>
  <si>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</si>
  <si>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</si>
  <si>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</si>
  <si>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</si>
  <si>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</si>
  <si>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</si>
  <si>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</si>
  <si>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</si>
  <si>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</si>
  <si>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</si>
  <si>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</si>
  <si>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</si>
  <si>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</si>
  <si>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</si>
  <si>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</si>
  <si>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</si>
  <si>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</si>
  <si>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</si>
  <si>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</si>
  <si>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</si>
  <si>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</si>
  <si>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</si>
  <si>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</si>
  <si>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</si>
  <si>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</si>
  <si>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</si>
  <si>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</si>
  <si>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</si>
  <si>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</si>
  <si>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</si>
  <si>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</si>
  <si>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</si>
  <si>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</si>
  <si>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</si>
  <si>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</si>
  <si>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</si>
  <si>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</si>
  <si>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</si>
  <si>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</si>
  <si>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</si>
  <si>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</si>
  <si>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</si>
  <si>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</si>
  <si>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</si>
  <si>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</si>
  <si>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</si>
  <si>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</si>
  <si>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</si>
  <si>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</si>
  <si>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</si>
  <si>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</si>
  <si>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</si>
  <si>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</si>
  <si>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</si>
  <si>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</si>
  <si>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</si>
  <si>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</si>
  <si>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</si>
  <si>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</si>
  <si>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</si>
  <si>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</si>
  <si>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</si>
  <si>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</si>
  <si>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</si>
  <si>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</si>
  <si>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</si>
  <si>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</si>
  <si>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</si>
  <si>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</si>
  <si>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</si>
  <si>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</si>
  <si>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</si>
  <si>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</si>
  <si>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</si>
  <si>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</si>
  <si>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</si>
  <si>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</si>
  <si>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</si>
  <si>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</si>
  <si>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</si>
  <si>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</si>
  <si>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</si>
  <si>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</si>
  <si>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</si>
  <si>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</si>
  <si>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</si>
  <si>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</si>
  <si>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</si>
  <si>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</si>
  <si>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</si>
  <si>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</si>
  <si>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</si>
  <si>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</si>
  <si>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</si>
  <si>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</si>
  <si>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</si>
  <si>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</si>
  <si>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</si>
  <si>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</si>
  <si>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</si>
  <si>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</si>
  <si>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</si>
  <si>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</si>
  <si>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</si>
  <si>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</si>
  <si>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</si>
  <si>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</si>
  <si>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</si>
  <si>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</si>
  <si>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</si>
  <si>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</si>
  <si>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</si>
  <si>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</si>
  <si>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</si>
  <si>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</si>
  <si>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</si>
  <si>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</si>
  <si>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</si>
  <si>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</si>
  <si>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</si>
  <si>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</si>
  <si>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</si>
  <si>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</si>
  <si>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</si>
  <si>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</si>
  <si>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</si>
  <si>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</si>
  <si>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</si>
  <si>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</si>
  <si>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</si>
  <si>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</si>
  <si>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</si>
  <si>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</si>
  <si>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</si>
  <si>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</si>
  <si>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</si>
  <si>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</si>
  <si>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</si>
  <si>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</si>
  <si>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</si>
  <si>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</si>
  <si>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</si>
  <si>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</si>
  <si>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</si>
  <si>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</si>
  <si>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</si>
  <si>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</si>
  <si>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</si>
  <si>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</si>
  <si>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</si>
  <si>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</si>
  <si>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</si>
  <si>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</si>
  <si>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</si>
  <si>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</si>
  <si>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</si>
  <si>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</si>
  <si>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</si>
  <si>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</si>
  <si>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</si>
  <si>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</si>
  <si>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</si>
  <si>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</si>
  <si>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</si>
  <si>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</si>
  <si>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</si>
  <si>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</si>
  <si>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</si>
  <si>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</si>
  <si>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</si>
  <si>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</si>
  <si>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</si>
  <si>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</si>
  <si>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</si>
  <si>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</si>
  <si>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</si>
  <si>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</si>
  <si>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</si>
  <si>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</si>
  <si>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</si>
  <si>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</si>
  <si>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</si>
  <si>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</si>
  <si>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</si>
  <si>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</si>
  <si>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</si>
  <si>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</si>
  <si>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</si>
  <si>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</si>
  <si>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</si>
  <si>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</si>
  <si>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</si>
  <si>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</si>
  <si>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</si>
  <si>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</si>
  <si>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</si>
  <si>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</si>
  <si>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</si>
  <si>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</si>
  <si>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</si>
  <si>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</si>
  <si>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</si>
  <si>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</si>
  <si>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</si>
  <si>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</si>
  <si>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</si>
  <si>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</si>
  <si>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</si>
  <si>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</si>
  <si>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</si>
  <si>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</si>
  <si>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</si>
  <si>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</si>
  <si>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</si>
  <si>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</si>
  <si>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</si>
  <si>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</si>
  <si>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</si>
  <si>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</si>
  <si>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</si>
  <si>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</si>
  <si>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</si>
  <si>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</si>
  <si>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</si>
  <si>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</si>
  <si>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</si>
  <si>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</si>
  <si>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</si>
  <si>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</si>
  <si>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</si>
  <si>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</si>
  <si>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</si>
  <si>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</si>
  <si>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</si>
  <si>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</si>
  <si>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</si>
  <si>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</si>
  <si>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</si>
  <si>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</si>
  <si>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</si>
  <si>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</si>
  <si>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</si>
  <si>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</si>
  <si>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</si>
  <si>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</si>
  <si>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</si>
  <si>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</si>
  <si>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</si>
  <si>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</si>
  <si>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</si>
  <si>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</si>
  <si>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</si>
  <si>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</si>
  <si>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</si>
  <si>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</si>
  <si>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</si>
  <si>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</si>
  <si>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</si>
  <si>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</si>
  <si>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</si>
  <si>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</si>
  <si>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</si>
  <si>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</si>
  <si>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</si>
  <si>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</si>
  <si>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</si>
  <si>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</si>
  <si>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</si>
  <si>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</si>
  <si>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</si>
  <si>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</si>
  <si>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</si>
  <si>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</si>
  <si>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</si>
  <si>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</si>
  <si>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</si>
  <si>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</si>
  <si>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</si>
  <si>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</si>
  <si>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</si>
  <si>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</si>
  <si>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</si>
  <si>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</si>
  <si>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</si>
  <si>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</si>
  <si>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</si>
  <si>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</si>
  <si>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</si>
  <si>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</si>
  <si>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</si>
  <si>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</si>
  <si>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</si>
  <si>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</si>
  <si>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</si>
  <si>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</si>
  <si>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</si>
  <si>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</si>
  <si>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</si>
  <si>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</si>
  <si>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</si>
  <si>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</si>
  <si>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</si>
  <si>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</si>
  <si>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</si>
  <si>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</si>
  <si>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</si>
  <si>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</si>
  <si>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</si>
  <si>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</si>
  <si>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</si>
  <si>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</si>
  <si>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</si>
  <si>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</si>
  <si>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</si>
  <si>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</si>
  <si>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</si>
  <si>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</si>
  <si>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</si>
  <si>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</si>
  <si>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</si>
  <si>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</si>
  <si>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</si>
  <si>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</si>
  <si>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</si>
  <si>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</si>
  <si>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</si>
  <si>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</si>
  <si>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</si>
  <si>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</si>
  <si>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</si>
  <si>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</si>
  <si>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</si>
  <si>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</si>
  <si>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</si>
  <si>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</si>
  <si>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</si>
  <si>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</si>
  <si>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</si>
  <si>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</si>
  <si>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</si>
  <si>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</si>
  <si>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</si>
  <si>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</si>
  <si>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</si>
  <si>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</si>
  <si>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</si>
  <si>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</si>
  <si>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</si>
  <si>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</si>
  <si>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</si>
  <si>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</si>
  <si>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</si>
  <si>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</si>
  <si>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</si>
  <si>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</si>
  <si>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</si>
  <si>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</si>
  <si>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</si>
  <si>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</si>
  <si>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</si>
  <si>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</si>
  <si>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</si>
  <si>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</si>
  <si>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</si>
  <si>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</si>
  <si>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</si>
  <si>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</si>
  <si>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</si>
  <si>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</si>
  <si>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</si>
  <si>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</si>
  <si>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</si>
  <si>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</si>
  <si>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</si>
  <si>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</si>
  <si>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</si>
  <si>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</si>
  <si>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</si>
  <si>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</si>
  <si>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</si>
  <si>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</si>
  <si>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</si>
  <si>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</si>
  <si>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</si>
  <si>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</si>
  <si>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</si>
  <si>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</si>
  <si>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</si>
  <si>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</si>
  <si>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</si>
  <si>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</si>
  <si>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</si>
  <si>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</si>
  <si>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</si>
  <si>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</si>
  <si>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</si>
  <si>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</si>
  <si>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</si>
  <si>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</si>
  <si>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</si>
  <si>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</si>
  <si>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</si>
  <si>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</si>
  <si>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</si>
  <si>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</si>
  <si>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</si>
  <si>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</si>
  <si>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</si>
  <si>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</si>
  <si>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</si>
  <si>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</si>
  <si>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</si>
  <si>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</si>
  <si>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</si>
  <si>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</si>
  <si>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</si>
  <si>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</si>
  <si>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</si>
  <si>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</si>
  <si>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</si>
  <si>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</si>
  <si>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</si>
  <si>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</si>
  <si>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</si>
  <si>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</si>
  <si>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</si>
  <si>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</si>
  <si>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</si>
  <si>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</si>
  <si>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</si>
  <si>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</si>
  <si>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</si>
  <si>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</si>
  <si>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</si>
  <si>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</si>
  <si>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</si>
  <si>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</si>
  <si>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</si>
  <si>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</si>
  <si>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</si>
  <si>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</si>
  <si>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</si>
  <si>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</si>
  <si>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</si>
  <si>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</si>
  <si>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</si>
  <si>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</si>
  <si>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</si>
  <si>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</si>
  <si>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</si>
  <si>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</si>
  <si>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</si>
  <si>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</si>
  <si>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</si>
  <si>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</si>
  <si>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</si>
  <si>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</si>
  <si>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</si>
  <si>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</si>
  <si>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</si>
  <si>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</si>
  <si>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</si>
  <si>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</si>
  <si>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</si>
  <si>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</si>
  <si>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</si>
  <si>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</si>
  <si>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</si>
  <si>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</si>
  <si>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</si>
  <si>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</si>
  <si>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</si>
  <si>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</si>
  <si>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</si>
  <si>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</si>
  <si>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</si>
  <si>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</si>
  <si>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</si>
  <si>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</si>
  <si>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</si>
  <si>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</si>
  <si>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</si>
  <si>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</si>
  <si>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</si>
  <si>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</si>
  <si>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</si>
  <si>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</si>
  <si>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</si>
  <si>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</si>
  <si>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</si>
  <si>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</si>
  <si>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</si>
  <si>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</si>
  <si>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</si>
  <si>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</si>
  <si>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</si>
  <si>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</si>
  <si>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</si>
  <si>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</si>
  <si>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</si>
  <si>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</si>
  <si>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</si>
  <si>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</si>
  <si>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</si>
  <si>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</si>
  <si>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</si>
  <si>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</si>
  <si>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</si>
  <si>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</si>
  <si>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</si>
  <si>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</si>
  <si>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</si>
  <si>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</si>
  <si>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</si>
  <si>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</si>
  <si>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</si>
  <si>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</si>
  <si>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</si>
  <si>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</si>
  <si>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</si>
  <si>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</si>
  <si>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</si>
  <si>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</si>
  <si>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</si>
  <si>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</si>
  <si>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</si>
  <si>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</si>
  <si>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</si>
  <si>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</si>
  <si>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</si>
  <si>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</si>
  <si>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</si>
  <si>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</si>
  <si>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</si>
  <si>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</si>
  <si>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</si>
  <si>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</si>
  <si>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</si>
  <si>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</si>
  <si>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</si>
  <si>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</si>
  <si>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</si>
  <si>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</si>
  <si>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</si>
  <si>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</si>
  <si>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</si>
  <si>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</si>
  <si>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</si>
  <si>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</si>
  <si>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</si>
  <si>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</si>
  <si>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</si>
  <si>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</si>
  <si>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</si>
  <si>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</si>
  <si>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</si>
  <si>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</si>
  <si>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</si>
  <si>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</si>
  <si>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</si>
  <si>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</si>
  <si>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</si>
  <si>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</si>
  <si>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</si>
  <si>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</si>
  <si>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</si>
  <si>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</si>
  <si>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</si>
  <si>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</si>
  <si>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</si>
  <si>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</si>
  <si>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</si>
  <si>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</si>
  <si>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</si>
  <si>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</si>
  <si>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</si>
  <si>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</si>
  <si>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</si>
  <si>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</si>
  <si>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</si>
  <si>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</si>
  <si>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</si>
  <si>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</si>
  <si>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</si>
  <si>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</si>
  <si>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</si>
  <si>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</si>
  <si>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</si>
  <si>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</si>
  <si>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</si>
  <si>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</si>
  <si>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</si>
  <si>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</si>
  <si>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</si>
  <si>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</si>
  <si>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</si>
  <si>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</si>
  <si>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</si>
  <si>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</si>
  <si>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</si>
  <si>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</si>
  <si>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</si>
  <si>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</si>
  <si>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</si>
  <si>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</si>
  <si>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</si>
  <si>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</si>
  <si>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</si>
  <si>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</si>
  <si>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</si>
  <si>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</si>
  <si>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</si>
  <si>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</si>
  <si>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</si>
  <si>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</si>
  <si>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</si>
  <si>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</si>
  <si>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</si>
  <si>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</si>
  <si>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</si>
  <si>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</si>
  <si>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</si>
  <si>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</si>
  <si>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</si>
  <si>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</si>
  <si>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</si>
  <si>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</si>
  <si>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</si>
  <si>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</si>
  <si>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</si>
  <si>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</si>
  <si>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</si>
  <si>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</si>
  <si>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</si>
  <si>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</si>
  <si>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</si>
  <si>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</si>
  <si>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</si>
  <si>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</si>
  <si>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</si>
  <si>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</si>
  <si>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</si>
  <si>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</si>
  <si>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</si>
  <si>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</si>
  <si>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</si>
  <si>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</si>
  <si>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</si>
  <si>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</si>
  <si>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</si>
  <si>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</si>
  <si>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</si>
  <si>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</si>
  <si>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</si>
  <si>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</si>
  <si>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</si>
  <si>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</si>
  <si>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</si>
  <si>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</si>
  <si>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</si>
  <si>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</si>
  <si>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</si>
  <si>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</si>
  <si>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</si>
  <si>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</si>
  <si>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</si>
  <si>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</si>
  <si>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</si>
  <si>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</si>
  <si>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</si>
  <si>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</si>
  <si>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</si>
  <si>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</si>
  <si>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</si>
  <si>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</si>
  <si>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</si>
  <si>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</si>
  <si>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</si>
  <si>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</si>
  <si>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</si>
  <si>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</si>
  <si>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</si>
  <si>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</si>
  <si>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</si>
  <si>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</si>
  <si>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</si>
  <si>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</si>
  <si>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</si>
  <si>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</si>
  <si>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</si>
  <si>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</si>
  <si>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</si>
  <si>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</si>
  <si>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</si>
  <si>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</si>
  <si>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</si>
  <si>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</si>
  <si>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</si>
  <si>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</si>
  <si>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</si>
  <si>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</si>
  <si>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</si>
  <si>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</si>
  <si>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</si>
  <si>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</si>
  <si>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</si>
  <si>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</si>
  <si>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</si>
  <si>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</si>
  <si>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</si>
  <si>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</si>
  <si>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</si>
  <si>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</si>
  <si>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</si>
  <si>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</si>
  <si>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</si>
  <si>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</si>
  <si>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</si>
  <si>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</si>
  <si>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</si>
  <si>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</si>
  <si>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</si>
  <si>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</si>
  <si>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</si>
  <si>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</si>
  <si>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</si>
  <si>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</si>
  <si>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</si>
  <si>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</si>
  <si>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</si>
  <si>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</si>
  <si>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</si>
  <si>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</si>
  <si>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</si>
  <si>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</si>
  <si>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</si>
  <si>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</si>
  <si>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</si>
  <si>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</si>
  <si>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</si>
  <si>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</si>
  <si>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</si>
  <si>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</si>
  <si>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</si>
  <si>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</si>
  <si>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</si>
  <si>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</si>
  <si>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</si>
  <si>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</si>
  <si>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</si>
  <si>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</si>
  <si>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</si>
  <si>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</si>
  <si>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</si>
  <si>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</si>
  <si>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</si>
  <si>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</si>
  <si>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</si>
  <si>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</si>
  <si>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</si>
  <si>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</si>
  <si>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</si>
  <si>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</si>
  <si>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</si>
  <si>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</si>
  <si>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</si>
  <si>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</si>
  <si>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</si>
  <si>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</si>
  <si>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</si>
  <si>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</si>
  <si>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</si>
  <si>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</si>
  <si>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</si>
  <si>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</si>
  <si>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</si>
  <si>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</si>
  <si>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</si>
  <si>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</si>
  <si>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</si>
  <si>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</si>
  <si>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</si>
  <si>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</si>
  <si>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</si>
  <si>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</si>
  <si>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</si>
  <si>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</si>
  <si>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</si>
  <si>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</si>
  <si>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</si>
  <si>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</si>
  <si>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</si>
  <si>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</si>
  <si>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</si>
  <si>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</si>
  <si>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</si>
  <si>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</si>
  <si>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</si>
  <si>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</si>
  <si>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</si>
  <si>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</si>
  <si>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</si>
  <si>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</si>
  <si>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</si>
  <si>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</si>
  <si>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</si>
  <si>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</si>
  <si>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</si>
  <si>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</si>
  <si>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</si>
  <si>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</si>
  <si>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</si>
  <si>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</si>
  <si>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</si>
  <si>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</si>
  <si>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</si>
  <si>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</si>
  <si>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</si>
  <si>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</si>
  <si>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</si>
  <si>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</si>
  <si>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</si>
  <si>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</si>
  <si>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</si>
  <si>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</si>
  <si>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</si>
  <si>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</si>
  <si>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</si>
  <si>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</si>
  <si>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</si>
  <si>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</si>
  <si>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</si>
  <si>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</si>
  <si>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</si>
  <si>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</si>
  <si>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</si>
  <si>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</si>
  <si>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</si>
  <si>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</si>
  <si>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</si>
  <si>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</si>
  <si>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</si>
  <si>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</si>
  <si>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</si>
  <si>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</si>
  <si>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</si>
  <si>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</si>
  <si>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</si>
  <si>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</si>
  <si>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</si>
  <si>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</si>
  <si>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</si>
  <si>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</si>
  <si>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</si>
  <si>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</si>
  <si>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</si>
  <si>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</si>
  <si>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</si>
  <si>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</si>
  <si>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</si>
  <si>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</si>
  <si>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</si>
  <si>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</si>
  <si>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</si>
  <si>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</si>
  <si>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</si>
  <si>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</si>
  <si>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</si>
  <si>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</si>
  <si>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</si>
  <si>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</si>
  <si>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</si>
  <si>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</si>
  <si>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</si>
  <si>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</si>
  <si>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</si>
  <si>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</si>
  <si>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</si>
  <si>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</si>
  <si>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</si>
  <si>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</si>
  <si>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</si>
  <si>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</si>
  <si>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</si>
  <si>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</si>
  <si>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</si>
  <si>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</si>
  <si>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</si>
  <si>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</si>
  <si>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</si>
  <si>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</si>
  <si>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</si>
  <si>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</si>
  <si>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</si>
  <si>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</si>
  <si>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</si>
  <si>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</si>
  <si>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</si>
  <si>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</si>
  <si>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</si>
  <si>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</si>
  <si>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</si>
  <si>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</si>
  <si>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</si>
  <si>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</si>
  <si>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</si>
  <si>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</si>
  <si>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</si>
  <si>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</si>
  <si>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</si>
  <si>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</si>
  <si>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</si>
  <si>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</si>
  <si>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</si>
  <si>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</si>
  <si>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</si>
  <si>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</si>
  <si>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</si>
  <si>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</si>
  <si>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</si>
  <si>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</si>
  <si>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</si>
  <si>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</si>
  <si>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</si>
  <si>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</si>
  <si>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</si>
  <si>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</si>
  <si>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</si>
  <si>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</si>
  <si>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</si>
  <si>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</si>
  <si>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</si>
  <si>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</si>
  <si>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</si>
  <si>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</si>
  <si>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</si>
  <si>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</si>
  <si>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</si>
  <si>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</si>
  <si>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</si>
  <si>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</si>
  <si>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</si>
  <si>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</si>
  <si>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</si>
  <si>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</si>
  <si>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</si>
  <si>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</si>
  <si>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</si>
  <si>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</si>
  <si>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</si>
  <si>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</si>
  <si>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</si>
  <si>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</si>
  <si>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</si>
  <si>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</si>
  <si>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</si>
  <si>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</si>
  <si>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</si>
  <si>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</si>
  <si>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</si>
  <si>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</si>
  <si>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</si>
  <si>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</si>
  <si>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</si>
  <si>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</si>
  <si>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</si>
  <si>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</si>
  <si>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</si>
  <si>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</si>
  <si>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</si>
  <si>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</si>
  <si>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</si>
  <si>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</si>
  <si>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</si>
  <si>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</si>
  <si>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</si>
  <si>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</si>
  <si>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</si>
  <si>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</si>
  <si>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</si>
  <si>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</si>
  <si>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</si>
  <si>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</si>
  <si>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</si>
  <si>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</si>
  <si>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</si>
  <si>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</si>
  <si>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</si>
  <si>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</si>
  <si>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</si>
  <si>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</si>
  <si>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</si>
  <si>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</si>
  <si>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</si>
  <si>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</si>
  <si>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</si>
  <si>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</si>
  <si>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</si>
  <si>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</si>
  <si>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</si>
  <si>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</si>
  <si>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</si>
  <si>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</si>
  <si>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</si>
  <si>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</si>
  <si>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</si>
  <si>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</si>
  <si>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</si>
  <si>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</si>
  <si>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</si>
  <si>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</si>
  <si>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</si>
  <si>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</si>
  <si>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</si>
  <si>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</si>
  <si>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</si>
  <si>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</si>
  <si>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</si>
  <si>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</si>
  <si>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</si>
  <si>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</si>
  <si>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</si>
  <si>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</si>
  <si>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</si>
  <si>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</si>
  <si>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</si>
  <si>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</si>
  <si>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</si>
  <si>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</si>
  <si>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</si>
  <si>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</si>
  <si>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</si>
  <si>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</si>
  <si>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</si>
  <si>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</si>
  <si>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</si>
  <si>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</si>
  <si>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</si>
  <si>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</si>
  <si>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</si>
  <si>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</si>
  <si>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</si>
  <si>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</si>
  <si>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</si>
  <si>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</si>
  <si>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</si>
  <si>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</si>
  <si>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</si>
  <si>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</si>
  <si>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</si>
  <si>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</si>
  <si>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</si>
  <si>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</si>
  <si>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</si>
  <si>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</si>
  <si>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</si>
  <si>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</si>
  <si>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</si>
  <si>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</si>
  <si>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</si>
  <si>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</si>
  <si>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</si>
  <si>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</si>
  <si>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</si>
  <si>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</si>
  <si>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</si>
  <si>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</si>
  <si>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</si>
  <si>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</si>
  <si>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</si>
  <si>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</si>
  <si>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</si>
  <si>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</si>
  <si>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</si>
  <si>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</si>
  <si>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</si>
  <si>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</si>
  <si>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</si>
  <si>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</si>
  <si>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</si>
  <si>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</si>
  <si>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</si>
  <si>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</si>
  <si>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</si>
  <si>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</si>
  <si>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</si>
  <si>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</si>
  <si>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</si>
  <si>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</si>
  <si>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</si>
  <si>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</si>
  <si>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</si>
  <si>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</si>
  <si>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</si>
  <si>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</si>
  <si>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</si>
  <si>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</si>
  <si>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</si>
  <si>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</si>
  <si>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</si>
  <si>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</si>
  <si>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</si>
  <si>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</si>
  <si>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</si>
  <si>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</si>
  <si>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</si>
  <si>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</si>
  <si>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</si>
  <si>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</si>
  <si>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</si>
  <si>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</si>
  <si>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</si>
  <si>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</si>
  <si>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</si>
  <si>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</si>
  <si>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</si>
  <si>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</si>
  <si>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</si>
  <si>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</si>
  <si>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</si>
  <si>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</si>
  <si>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</si>
  <si>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</si>
  <si>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</si>
  <si>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</si>
  <si>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</si>
  <si>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</si>
  <si>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</si>
  <si>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</si>
  <si>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</si>
  <si>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</si>
  <si>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</si>
  <si>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</si>
  <si>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</si>
  <si>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</si>
  <si>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</si>
  <si>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</si>
  <si>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</si>
  <si>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</si>
  <si>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</si>
  <si>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</si>
  <si>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</si>
  <si>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</si>
  <si>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</si>
  <si>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</si>
  <si>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</si>
  <si>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</si>
  <si>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</si>
  <si>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</si>
  <si>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</si>
  <si>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</si>
  <si>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</si>
  <si>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</si>
  <si>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</si>
  <si>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</si>
  <si>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</si>
  <si>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</si>
  <si>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</si>
  <si>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</si>
  <si>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</si>
  <si>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</si>
  <si>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</si>
  <si>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</si>
  <si>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</si>
  <si>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</si>
  <si>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</si>
  <si>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</si>
  <si>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</si>
  <si>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</si>
  <si>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</si>
  <si>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</si>
  <si>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</si>
  <si>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</si>
  <si>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</si>
  <si>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</si>
  <si>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</si>
  <si>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</si>
  <si>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</si>
  <si>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</si>
  <si>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</si>
  <si>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</si>
  <si>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</si>
  <si>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</si>
  <si>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</si>
  <si>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</si>
  <si>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</si>
  <si>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</si>
  <si>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</si>
  <si>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</si>
  <si>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</si>
  <si>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</si>
  <si>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</si>
  <si>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</si>
  <si>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</si>
  <si>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</si>
  <si>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</si>
  <si>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</si>
  <si>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</si>
  <si>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</si>
  <si>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</si>
  <si>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</si>
  <si>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</si>
  <si>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</si>
  <si>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</si>
  <si>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</si>
  <si>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</si>
  <si>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</si>
  <si>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</si>
  <si>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</si>
  <si>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</si>
  <si>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</si>
  <si>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</si>
  <si>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</si>
  <si>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</si>
  <si>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</si>
  <si>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</si>
  <si>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</si>
  <si>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</si>
  <si>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</si>
  <si>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</si>
  <si>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</si>
  <si>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</si>
  <si>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</si>
  <si>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</si>
  <si>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</si>
  <si>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</si>
  <si>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</si>
  <si>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</si>
  <si>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</si>
  <si>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</si>
  <si>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</si>
  <si>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</si>
  <si>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</si>
  <si>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</si>
  <si>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</si>
  <si>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</si>
  <si>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</si>
  <si>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</si>
  <si>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</si>
  <si>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</si>
  <si>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</si>
  <si>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</si>
  <si>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</si>
  <si>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</si>
  <si>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</si>
  <si>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</si>
  <si>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</si>
  <si>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</si>
  <si>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</si>
  <si>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</si>
  <si>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</si>
  <si>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</si>
  <si>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</si>
  <si>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</si>
  <si>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</si>
  <si>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</si>
  <si>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</si>
  <si>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</si>
  <si>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</si>
  <si>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</si>
  <si>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</si>
  <si>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</si>
  <si>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</si>
  <si>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</si>
  <si>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</si>
  <si>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</si>
  <si>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</si>
  <si>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</si>
  <si>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</si>
  <si>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</si>
  <si>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</si>
  <si>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</si>
  <si>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</si>
  <si>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</si>
  <si>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</si>
  <si>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</si>
  <si>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</si>
  <si>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</si>
  <si>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</si>
  <si>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</si>
  <si>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</si>
  <si>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</si>
  <si>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</si>
  <si>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</si>
  <si>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</si>
  <si>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</si>
  <si>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</si>
  <si>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</si>
  <si>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</si>
  <si>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</si>
  <si>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</si>
  <si>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</si>
  <si>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</si>
  <si>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</si>
  <si>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</si>
  <si>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</si>
  <si>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</si>
  <si>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</si>
  <si>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</si>
  <si>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</si>
  <si>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</si>
  <si>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</si>
  <si>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</si>
  <si>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</si>
  <si>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</si>
  <si>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</si>
  <si>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</si>
  <si>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</si>
  <si>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</si>
  <si>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</si>
  <si>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</si>
  <si>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</si>
  <si>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</si>
  <si>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</si>
  <si>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</si>
  <si>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</si>
  <si>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</si>
  <si>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</si>
  <si>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</si>
  <si>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</si>
  <si>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</si>
  <si>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</si>
  <si>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</si>
  <si>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</si>
  <si>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</si>
  <si>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</si>
  <si>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</si>
  <si>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</si>
  <si>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</si>
  <si>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</si>
  <si>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</si>
  <si>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</si>
  <si>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</si>
  <si>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</si>
  <si>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</si>
  <si>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</si>
  <si>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</si>
  <si>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</si>
  <si>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</si>
  <si>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</si>
  <si>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</si>
  <si>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</si>
  <si>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</si>
  <si>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</si>
  <si>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</si>
  <si>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</si>
  <si>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</si>
  <si>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</si>
  <si>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</si>
  <si>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</si>
  <si>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</si>
  <si>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</si>
  <si>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</si>
  <si>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</si>
  <si>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</si>
  <si>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</si>
  <si>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</si>
  <si>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</si>
  <si>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</si>
  <si>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</si>
  <si>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</si>
  <si>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</si>
  <si>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</si>
  <si>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</si>
  <si>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</si>
  <si>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</si>
  <si>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</si>
  <si>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</si>
  <si>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</si>
  <si>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</si>
  <si>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</si>
  <si>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</si>
  <si>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</si>
  <si>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</si>
  <si>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</si>
  <si>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</si>
  <si>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</si>
  <si>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</si>
  <si>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</si>
  <si>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</si>
  <si>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</si>
  <si>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</si>
  <si>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</si>
  <si>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</si>
  <si>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</si>
  <si>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</si>
  <si>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</si>
  <si>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</si>
  <si>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</si>
  <si>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</si>
  <si>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</si>
  <si>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</si>
  <si>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</si>
  <si>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</si>
  <si>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</si>
  <si>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</si>
  <si>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</si>
  <si>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</si>
  <si>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</si>
  <si>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</si>
  <si>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</si>
  <si>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</si>
  <si>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</si>
  <si>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</si>
  <si>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</si>
  <si>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</si>
  <si>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</si>
  <si>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</si>
  <si>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</si>
  <si>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</si>
  <si>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</si>
  <si>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</si>
  <si>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</si>
  <si>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</si>
  <si>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</si>
  <si>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</si>
  <si>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</si>
  <si>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</si>
  <si>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</si>
  <si>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</si>
  <si>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</si>
  <si>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</si>
  <si>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</si>
  <si>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</si>
  <si>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</si>
  <si>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</si>
  <si>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</si>
  <si>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</si>
  <si>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</si>
  <si>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</si>
  <si>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</si>
  <si>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</si>
  <si>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</si>
  <si>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</si>
  <si>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</si>
  <si>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</si>
  <si>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</si>
  <si>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</si>
  <si>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</si>
  <si>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</si>
  <si>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</si>
  <si>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</si>
  <si>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</si>
  <si>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</si>
  <si>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</si>
  <si>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</si>
  <si>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</si>
  <si>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</si>
  <si>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</si>
  <si>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</si>
  <si>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</si>
  <si>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</si>
  <si>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</si>
  <si>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</si>
  <si>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</si>
  <si>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</si>
  <si>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</si>
  <si>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</si>
  <si>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</si>
  <si>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</si>
  <si>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</si>
  <si>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</si>
  <si>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</si>
  <si>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</si>
  <si>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</si>
  <si>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</si>
  <si>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</si>
  <si>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</si>
  <si>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</si>
  <si>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</si>
  <si>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</si>
  <si>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</si>
  <si>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</si>
  <si>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</si>
  <si>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</si>
  <si>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</si>
  <si>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</si>
  <si>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</si>
  <si>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</si>
  <si>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</si>
  <si>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</si>
  <si>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</si>
  <si>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</si>
  <si>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</si>
  <si>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</si>
  <si>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</si>
  <si>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</si>
  <si>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</si>
  <si>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</si>
  <si>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</si>
  <si>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</si>
  <si>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</si>
  <si>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</si>
  <si>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</si>
  <si>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</si>
  <si>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</si>
  <si>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</si>
  <si>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</si>
  <si>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</si>
  <si>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</si>
  <si>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</si>
  <si>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</si>
  <si>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</si>
  <si>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</si>
  <si>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</si>
  <si>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</si>
  <si>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</si>
  <si>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</si>
  <si>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</si>
  <si>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</si>
  <si>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</si>
  <si>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</si>
  <si>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</si>
  <si>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</si>
  <si>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</si>
  <si>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</si>
  <si>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</si>
  <si>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</si>
  <si>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</si>
  <si>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</si>
  <si>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</si>
  <si>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</si>
  <si>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</si>
  <si>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</si>
  <si>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</si>
  <si>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</si>
  <si>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</si>
  <si>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</si>
  <si>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</si>
  <si>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</si>
  <si>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</si>
  <si>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</si>
  <si>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</si>
  <si>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</si>
  <si>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</si>
  <si>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</si>
  <si>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</si>
  <si>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</si>
  <si>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</si>
  <si>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</si>
  <si>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</si>
  <si>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</si>
  <si>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</si>
  <si>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</si>
  <si>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</si>
  <si>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</si>
  <si>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</si>
  <si>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</si>
  <si>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</si>
  <si>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</si>
  <si>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</si>
  <si>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</si>
  <si>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</si>
  <si>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</si>
  <si>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</si>
  <si>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</si>
  <si>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</si>
  <si>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</si>
  <si>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</si>
  <si>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</si>
  <si>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</si>
  <si>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</si>
  <si>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</si>
  <si>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</si>
  <si>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</si>
  <si>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</si>
  <si>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</si>
  <si>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</si>
  <si>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</si>
  <si>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</si>
  <si>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</si>
  <si>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</si>
  <si>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</si>
  <si>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</si>
  <si>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</si>
  <si>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</si>
  <si>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</si>
  <si>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</si>
  <si>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</si>
  <si>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</si>
  <si>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</si>
  <si>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</si>
  <si>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</si>
  <si>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</si>
  <si>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</si>
  <si>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</si>
  <si>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</si>
  <si>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</si>
  <si>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</si>
  <si>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</si>
  <si>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</si>
  <si>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</si>
  <si>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</si>
  <si>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</si>
  <si>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</si>
  <si>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</si>
  <si>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</si>
  <si>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</si>
  <si>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</si>
  <si>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</si>
  <si>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</si>
  <si>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</si>
  <si>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</si>
  <si>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</si>
  <si>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</si>
  <si>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</si>
  <si>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</si>
  <si>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</si>
  <si>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</si>
  <si>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</si>
  <si>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</si>
  <si>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</si>
  <si>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</si>
  <si>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</si>
  <si>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</si>
  <si>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</si>
  <si>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</si>
  <si>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</si>
  <si>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</si>
  <si>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</si>
  <si>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</si>
  <si>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</si>
  <si>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</si>
  <si>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</si>
  <si>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</si>
  <si>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</si>
  <si>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</si>
  <si>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</si>
  <si>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</si>
  <si>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</si>
  <si>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</si>
  <si>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</si>
  <si>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</si>
  <si>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</si>
  <si>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</si>
  <si>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</si>
  <si>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</si>
  <si>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</si>
  <si>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</si>
  <si>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</si>
  <si>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</si>
  <si>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</si>
  <si>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</si>
  <si>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</si>
  <si>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</si>
  <si>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</si>
  <si>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</si>
  <si>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</si>
  <si>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</si>
  <si>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</si>
  <si>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</si>
  <si>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</si>
  <si>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</si>
  <si>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</si>
  <si>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</si>
  <si>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</si>
  <si>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</si>
  <si>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</si>
  <si>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</si>
  <si>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</si>
  <si>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</si>
  <si>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</si>
  <si>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</si>
  <si>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</si>
  <si>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</si>
  <si>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</si>
  <si>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</si>
  <si>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</si>
  <si>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</si>
  <si>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</si>
  <si>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</si>
  <si>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</si>
  <si>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</si>
  <si>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</si>
  <si>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</si>
  <si>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</si>
  <si>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</si>
  <si>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</si>
  <si>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</si>
  <si>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</si>
  <si>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</si>
  <si>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</si>
  <si>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</si>
  <si>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</si>
  <si>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</si>
  <si>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</si>
  <si>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</si>
  <si>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</si>
  <si>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</si>
  <si>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</si>
  <si>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</si>
  <si>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</si>
  <si>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</si>
  <si>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</si>
  <si>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</si>
  <si>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</si>
  <si>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</si>
  <si>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</si>
  <si>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</si>
  <si>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</si>
  <si>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</si>
  <si>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</si>
  <si>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</si>
  <si>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</si>
  <si>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</si>
  <si>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</si>
  <si>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</si>
  <si>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</si>
  <si>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</si>
  <si>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</si>
  <si>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</si>
  <si>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</si>
  <si>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</si>
  <si>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</si>
  <si>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</si>
  <si>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</si>
  <si>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</si>
  <si>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</si>
  <si>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</si>
  <si>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</si>
  <si>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</si>
  <si>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</si>
  <si>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</si>
  <si>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</si>
  <si>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</si>
  <si>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</si>
  <si>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</si>
  <si>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</si>
  <si>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</si>
  <si>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</si>
  <si>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</si>
  <si>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</si>
  <si>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</si>
  <si>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</si>
  <si>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</si>
  <si>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</si>
  <si>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</si>
  <si>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</si>
  <si>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</si>
  <si>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</si>
  <si>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</si>
  <si>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</si>
  <si>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</si>
  <si>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</si>
  <si>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</si>
  <si>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</si>
  <si>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</si>
  <si>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</si>
  <si>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</si>
  <si>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</si>
  <si>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</si>
  <si>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</si>
  <si>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</si>
  <si>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</si>
  <si>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</si>
  <si>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</si>
  <si>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</si>
  <si>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</si>
  <si>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</si>
  <si>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</si>
  <si>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</si>
  <si>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</si>
  <si>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</si>
  <si>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</si>
  <si>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</si>
  <si>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</si>
  <si>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</si>
  <si>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</si>
  <si>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</si>
  <si>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</si>
  <si>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</si>
  <si>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</si>
  <si>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</si>
  <si>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</si>
  <si>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</si>
  <si>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</si>
  <si>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</si>
  <si>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</si>
  <si>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</si>
  <si>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</si>
  <si>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</si>
  <si>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</si>
  <si>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</si>
  <si>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</si>
  <si>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</si>
  <si>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</si>
  <si>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</si>
  <si>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</si>
  <si>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</si>
  <si>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</si>
  <si>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</si>
  <si>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</si>
  <si>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</si>
  <si>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</si>
  <si>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</si>
  <si>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</si>
  <si>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</si>
  <si>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</si>
  <si>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</si>
  <si>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</si>
  <si>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</si>
  <si>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</si>
  <si>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</si>
  <si>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</si>
  <si>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</si>
  <si>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</si>
  <si>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</si>
  <si>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</si>
  <si>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</si>
  <si>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</si>
  <si>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</si>
  <si>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</si>
  <si>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</si>
  <si>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</si>
  <si>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</si>
  <si>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</si>
  <si>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</si>
  <si>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</si>
  <si>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</si>
  <si>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</si>
  <si>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</si>
  <si>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</si>
  <si>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</si>
  <si>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</si>
  <si>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</si>
  <si>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</si>
  <si>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</si>
  <si>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</si>
  <si>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</si>
  <si>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</si>
  <si>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</si>
  <si>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</si>
  <si>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</si>
  <si>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</si>
  <si>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</si>
  <si>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</si>
  <si>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</si>
  <si>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</si>
  <si>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</si>
  <si>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</si>
  <si>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</si>
  <si>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</si>
  <si>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</si>
  <si>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</si>
  <si>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</si>
  <si>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</si>
  <si>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</si>
  <si>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</si>
  <si>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</si>
  <si>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</si>
  <si>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</si>
  <si>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</si>
  <si>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</si>
  <si>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</si>
  <si>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</si>
  <si>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</si>
  <si>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</si>
  <si>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</si>
  <si>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</si>
  <si>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</si>
  <si>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</si>
  <si>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</si>
  <si>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</si>
  <si>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</si>
  <si>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</si>
  <si>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</si>
  <si>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</si>
  <si>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</si>
  <si>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</si>
  <si>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</si>
  <si>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</si>
  <si>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</si>
  <si>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</si>
  <si>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</si>
  <si>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</si>
  <si>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</si>
  <si>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</si>
  <si>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</si>
  <si>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</si>
  <si>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</si>
  <si>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</si>
  <si>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</si>
  <si>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</si>
  <si>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</si>
  <si>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</si>
  <si>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</si>
  <si>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</si>
  <si>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</si>
  <si>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</si>
  <si>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</si>
  <si>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</si>
  <si>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</si>
  <si>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</si>
  <si>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</si>
  <si>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</si>
  <si>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</si>
  <si>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</si>
  <si>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</si>
  <si>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</si>
  <si>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</si>
  <si>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</si>
  <si>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</si>
  <si>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</si>
  <si>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</si>
  <si>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</si>
  <si>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</si>
  <si>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</si>
  <si>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</si>
  <si>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</si>
  <si>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</si>
  <si>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</si>
  <si>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</si>
  <si>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</si>
  <si>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</si>
  <si>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</si>
  <si>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</si>
  <si>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</si>
  <si>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</si>
  <si>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</si>
  <si>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</si>
  <si>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</si>
  <si>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</si>
  <si>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</si>
  <si>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</si>
  <si>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</si>
  <si>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</si>
  <si>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</si>
  <si>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</si>
  <si>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</si>
  <si>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</si>
  <si>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</si>
  <si>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</si>
  <si>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</si>
  <si>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</si>
  <si>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</si>
  <si>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</si>
  <si>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</si>
  <si>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</si>
  <si>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</si>
  <si>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</si>
  <si>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</si>
  <si>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</si>
  <si>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</si>
  <si>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</si>
  <si>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</si>
  <si>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</si>
  <si>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</si>
  <si>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</si>
  <si>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</si>
  <si>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</si>
  <si>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</si>
  <si>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</si>
  <si>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</si>
  <si>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</si>
  <si>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</si>
  <si>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</si>
  <si>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</si>
  <si>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</si>
  <si>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</si>
  <si>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</si>
  <si>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</si>
  <si>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</si>
  <si>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</si>
  <si>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</si>
  <si>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</si>
  <si>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</si>
  <si>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</si>
  <si>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</si>
  <si>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</si>
  <si>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</si>
  <si>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</si>
  <si>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</si>
  <si>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</si>
  <si>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</si>
  <si>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</si>
  <si>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</si>
  <si>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</si>
  <si>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</si>
  <si>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</si>
  <si>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</si>
  <si>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</si>
  <si>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</si>
  <si>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</si>
  <si>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</si>
  <si>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</si>
  <si>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</si>
  <si>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</si>
  <si>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</si>
  <si>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</si>
  <si>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</si>
  <si>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</si>
  <si>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</si>
  <si>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</si>
  <si>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</si>
  <si>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</si>
  <si>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</si>
  <si>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</si>
  <si>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</si>
  <si>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</si>
  <si>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</si>
  <si>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</si>
  <si>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</si>
  <si>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</si>
  <si>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</si>
  <si>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</si>
  <si>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</si>
  <si>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</si>
  <si>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</si>
  <si>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</si>
  <si>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</si>
  <si>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</si>
  <si>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</si>
  <si>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</si>
  <si>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</si>
  <si>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</si>
  <si>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</si>
  <si>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</si>
  <si>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</si>
  <si>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</si>
  <si>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</si>
  <si>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</si>
  <si>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</si>
  <si>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</si>
  <si>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</si>
  <si>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</si>
  <si>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</si>
  <si>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</si>
  <si>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</si>
  <si>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</si>
  <si>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</si>
  <si>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</si>
  <si>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</si>
  <si>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</si>
  <si>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</si>
  <si>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</si>
  <si>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</si>
  <si>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</si>
  <si>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</si>
  <si>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</si>
  <si>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</si>
  <si>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</si>
  <si>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</si>
  <si>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</si>
  <si>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</si>
  <si>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</si>
  <si>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</si>
  <si>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</si>
  <si>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</si>
  <si>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</si>
  <si>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</si>
  <si>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</si>
  <si>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</si>
  <si>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</si>
  <si>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</si>
  <si>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</si>
  <si>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</si>
  <si>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</si>
  <si>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</si>
  <si>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</si>
  <si>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</si>
  <si>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</si>
  <si>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</si>
  <si>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</si>
  <si>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</si>
  <si>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</si>
  <si>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</si>
  <si>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</si>
  <si>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</si>
  <si>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</si>
  <si>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</si>
  <si>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</si>
  <si>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</si>
  <si>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</si>
  <si>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</si>
  <si>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</si>
  <si>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</si>
  <si>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</si>
  <si>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</si>
  <si>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</si>
  <si>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</si>
  <si>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</si>
  <si>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</si>
  <si>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</si>
  <si>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</si>
  <si>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</si>
  <si>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</si>
  <si>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</si>
  <si>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</si>
  <si>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</si>
  <si>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</si>
  <si>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</si>
  <si>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</si>
  <si>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</si>
  <si>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</si>
  <si>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</si>
  <si>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</si>
  <si>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</si>
  <si>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</si>
  <si>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</si>
  <si>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</si>
  <si>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</si>
  <si>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</si>
  <si>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</si>
  <si>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</si>
  <si>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</si>
  <si>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</si>
  <si>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</si>
  <si>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</si>
  <si>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</si>
  <si>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</si>
  <si>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</si>
  <si>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</si>
  <si>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</si>
  <si>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</si>
  <si>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</si>
  <si>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</si>
  <si>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</si>
  <si>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</si>
  <si>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</si>
  <si>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</si>
  <si>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</si>
  <si>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</si>
  <si>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</si>
  <si>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</si>
  <si>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</si>
  <si>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</si>
  <si>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</si>
  <si>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</si>
  <si>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</si>
  <si>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</si>
  <si>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</si>
  <si>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</si>
  <si>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</si>
  <si>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</si>
  <si>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</si>
  <si>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</si>
  <si>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</si>
  <si>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</si>
  <si>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</si>
  <si>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</si>
  <si>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</si>
  <si>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</si>
  <si>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</si>
  <si>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</si>
  <si>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</si>
  <si>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</si>
  <si>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</si>
  <si>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</si>
  <si>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</si>
  <si>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</si>
  <si>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</si>
  <si>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</si>
  <si>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</si>
  <si>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</si>
  <si>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</si>
  <si>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</si>
  <si>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</si>
  <si>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</si>
  <si>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</si>
  <si>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</si>
  <si>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</si>
  <si>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</si>
  <si>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</si>
  <si>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</si>
  <si>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</si>
  <si>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</si>
  <si>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</si>
  <si>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</si>
  <si>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</si>
  <si>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</si>
  <si>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</si>
  <si>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</si>
  <si>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</si>
  <si>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</si>
  <si>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</si>
  <si>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</si>
  <si>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</si>
  <si>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</si>
  <si>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</si>
  <si>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</si>
  <si>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</si>
  <si>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</si>
  <si>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</si>
  <si>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</si>
  <si>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</si>
  <si>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</si>
  <si>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</si>
  <si>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</si>
  <si>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</si>
  <si>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</si>
  <si>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</si>
  <si>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</si>
  <si>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</si>
  <si>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</si>
  <si>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</si>
  <si>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</si>
  <si>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</si>
  <si>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</si>
  <si>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</si>
  <si>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</si>
  <si>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</si>
  <si>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</si>
  <si>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</si>
  <si>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</si>
  <si>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</si>
  <si>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</si>
  <si>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</si>
  <si>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</si>
  <si>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</si>
  <si>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</si>
  <si>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</si>
  <si>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</si>
  <si>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</si>
  <si>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</si>
  <si>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</si>
  <si>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</si>
  <si>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</si>
  <si>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</si>
  <si>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</si>
  <si>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</si>
  <si>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</si>
  <si>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</si>
  <si>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</si>
  <si>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</si>
  <si>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</si>
  <si>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</si>
  <si>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</si>
  <si>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</si>
  <si>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</si>
  <si>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</si>
  <si>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</si>
  <si>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</si>
  <si>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</si>
  <si>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</si>
  <si>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</si>
  <si>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</si>
  <si>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</si>
  <si>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</si>
  <si>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</si>
  <si>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</si>
  <si>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</si>
  <si>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</si>
  <si>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</si>
  <si>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</si>
  <si>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</si>
  <si>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</si>
  <si>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</si>
  <si>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</si>
  <si>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</si>
  <si>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</si>
  <si>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</si>
  <si>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</si>
  <si>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</si>
  <si>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</si>
  <si>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</si>
  <si>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</si>
  <si>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</si>
  <si>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</si>
  <si>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</si>
  <si>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</si>
  <si>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</si>
  <si>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</si>
  <si>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</si>
  <si>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</si>
  <si>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</si>
  <si>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</si>
  <si>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</si>
  <si>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</si>
  <si>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</si>
  <si>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</si>
  <si>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</si>
  <si>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</si>
  <si>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</si>
  <si>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</si>
  <si>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</si>
  <si>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</si>
  <si>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</si>
  <si>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</si>
  <si>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</si>
  <si>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</si>
  <si>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</si>
  <si>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</si>
  <si>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</si>
  <si>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</si>
  <si>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</si>
  <si>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</si>
  <si>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</si>
  <si>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</si>
  <si>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</si>
  <si>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</si>
  <si>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</si>
  <si>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</si>
  <si>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</si>
  <si>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</si>
  <si>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</si>
  <si>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</si>
  <si>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</si>
  <si>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</si>
  <si>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</si>
  <si>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</si>
  <si>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</si>
  <si>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</si>
  <si>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</si>
  <si>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</si>
  <si>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</si>
  <si>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</si>
  <si>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</si>
  <si>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</si>
  <si>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</si>
  <si>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</si>
  <si>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</si>
  <si>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</si>
  <si>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</si>
  <si>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</si>
  <si>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</si>
  <si>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</si>
  <si>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</si>
  <si>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</si>
  <si>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</si>
  <si>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</si>
  <si>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</si>
  <si>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</si>
  <si>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</si>
  <si>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</si>
  <si>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</si>
  <si>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</si>
  <si>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</si>
  <si>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</si>
  <si>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</si>
  <si>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</si>
  <si>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</si>
  <si>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</si>
  <si>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</si>
  <si>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</si>
  <si>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</si>
  <si>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</si>
  <si>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</si>
  <si>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</si>
  <si>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</si>
  <si>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</si>
  <si>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</si>
  <si>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</si>
  <si>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</si>
  <si>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</si>
  <si>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</si>
  <si>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</si>
  <si>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</si>
  <si>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</si>
  <si>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</si>
  <si>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</si>
  <si>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</si>
  <si>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</si>
  <si>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</si>
  <si>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</si>
  <si>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</si>
  <si>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</si>
  <si>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</si>
  <si>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</si>
  <si>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</si>
  <si>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</si>
  <si>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</si>
  <si>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</si>
  <si>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</si>
  <si>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</si>
  <si>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</si>
  <si>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</si>
  <si>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</si>
  <si>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</si>
  <si>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</si>
  <si>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</si>
  <si>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</si>
  <si>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</si>
  <si>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</si>
  <si>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</si>
  <si>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</si>
  <si>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</si>
  <si>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</si>
  <si>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</si>
  <si>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</si>
  <si>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</si>
  <si>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</si>
  <si>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</si>
  <si>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</si>
  <si>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</si>
  <si>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</si>
  <si>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</si>
  <si>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</si>
  <si>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</si>
  <si>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</si>
  <si>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</si>
  <si>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</si>
  <si>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</si>
  <si>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</si>
  <si>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</si>
  <si>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</si>
  <si>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</si>
  <si>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</si>
  <si>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</si>
  <si>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</si>
  <si>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</si>
  <si>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</si>
  <si>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</si>
  <si>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</si>
  <si>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</si>
  <si>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</si>
  <si>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</si>
  <si>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</si>
  <si>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</si>
  <si>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</si>
  <si>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</si>
  <si>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</si>
  <si>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</si>
  <si>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</si>
  <si>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</si>
  <si>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</si>
  <si>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</si>
  <si>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</si>
  <si>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</si>
  <si>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</si>
  <si>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</si>
  <si>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</si>
  <si>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</si>
  <si>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</si>
  <si>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</si>
  <si>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</si>
  <si>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</si>
  <si>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</si>
  <si>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</si>
  <si>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</si>
  <si>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</si>
  <si>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</si>
  <si>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</si>
  <si>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</si>
  <si>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</si>
  <si>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</si>
  <si>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</si>
  <si>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</si>
  <si>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</si>
  <si>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</si>
  <si>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</si>
  <si>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</si>
  <si>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</si>
  <si>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</si>
  <si>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</si>
  <si>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</si>
  <si>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</si>
  <si>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</si>
  <si>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</si>
  <si>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</si>
  <si>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</si>
  <si>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</si>
  <si>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</si>
  <si>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</si>
  <si>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</si>
  <si>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</si>
  <si>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</si>
  <si>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</si>
  <si>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</si>
  <si>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</si>
  <si>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</si>
  <si>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</si>
  <si>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</si>
  <si>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</si>
  <si>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</si>
  <si>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</si>
  <si>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</si>
  <si>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</si>
  <si>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</si>
  <si>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</si>
  <si>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</si>
  <si>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</si>
  <si>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</si>
  <si>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</si>
  <si>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</si>
  <si>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</si>
  <si>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</si>
  <si>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</si>
  <si>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</si>
  <si>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</si>
  <si>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</si>
  <si>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</si>
  <si>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</si>
  <si>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</si>
  <si>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</si>
  <si>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</si>
  <si>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</si>
  <si>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</si>
  <si>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</si>
  <si>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</si>
  <si>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</si>
  <si>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</si>
  <si>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</si>
  <si>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</si>
  <si>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</si>
  <si>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</si>
  <si>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</si>
  <si>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</si>
  <si>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</si>
  <si>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</si>
  <si>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</si>
  <si>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</si>
  <si>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</si>
  <si>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</si>
  <si>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</si>
  <si>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</si>
  <si>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</si>
  <si>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</si>
  <si>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</si>
  <si>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</si>
  <si>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</si>
  <si>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</si>
  <si>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</si>
  <si>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</si>
  <si>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</si>
  <si>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</si>
  <si>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</si>
  <si>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</si>
  <si>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</si>
  <si>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</si>
  <si>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</si>
  <si>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</si>
  <si>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</si>
  <si>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</si>
  <si>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</si>
  <si>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</si>
  <si>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</si>
  <si>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</si>
  <si>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</si>
  <si>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</si>
  <si>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</si>
  <si>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</si>
  <si>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</si>
  <si>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</si>
  <si>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</si>
  <si>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</si>
  <si>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</si>
  <si>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</si>
  <si>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</si>
  <si>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</si>
  <si>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</si>
  <si>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</si>
  <si>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</si>
  <si>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</si>
  <si>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</si>
  <si>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</si>
  <si>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</si>
  <si>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</si>
  <si>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</si>
  <si>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</si>
  <si>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</si>
  <si>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</si>
  <si>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</si>
  <si>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</si>
  <si>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</si>
  <si>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</si>
  <si>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</si>
  <si>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</si>
  <si>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</si>
  <si>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</si>
  <si>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</si>
  <si>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</si>
  <si>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</si>
  <si>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</si>
  <si>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</si>
  <si>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</si>
  <si>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</si>
  <si>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</si>
  <si>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</si>
  <si>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</si>
  <si>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</si>
  <si>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</si>
  <si>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</si>
  <si>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</si>
  <si>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</si>
  <si>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</si>
  <si>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</si>
  <si>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</si>
  <si>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</si>
  <si>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</si>
  <si>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</si>
  <si>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</si>
  <si>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</si>
  <si>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</si>
  <si>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</si>
  <si>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</si>
  <si>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</si>
  <si>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</si>
  <si>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</si>
  <si>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</si>
  <si>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</si>
  <si>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</si>
  <si>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</si>
  <si>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</si>
  <si>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</si>
  <si>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</si>
  <si>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</si>
  <si>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</si>
  <si>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</si>
  <si>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</si>
  <si>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</si>
  <si>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</si>
  <si>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</si>
  <si>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</si>
  <si>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</si>
  <si>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</si>
  <si>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</si>
  <si>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</si>
  <si>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</si>
  <si>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</si>
  <si>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</si>
  <si>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</si>
  <si>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</si>
  <si>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</si>
  <si>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</si>
  <si>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</si>
  <si>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</si>
  <si>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</si>
  <si>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</si>
  <si>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</si>
  <si>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</si>
  <si>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</si>
  <si>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</si>
  <si>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</si>
  <si>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</si>
  <si>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</si>
  <si>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</si>
  <si>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</si>
  <si>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</si>
  <si>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</si>
  <si>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</si>
  <si>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</si>
  <si>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</si>
  <si>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</si>
  <si>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</si>
  <si>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</si>
  <si>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</si>
  <si>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</si>
  <si>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</si>
  <si>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</si>
  <si>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</si>
  <si>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</si>
  <si>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</si>
  <si>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</si>
  <si>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</si>
  <si>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</si>
  <si>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</si>
  <si>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</si>
  <si>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</si>
  <si>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</si>
  <si>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</si>
  <si>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</si>
  <si>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</si>
  <si>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</si>
  <si>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</si>
  <si>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</si>
  <si>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</si>
  <si>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</si>
  <si>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</si>
  <si>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</si>
  <si>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</si>
  <si>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</si>
  <si>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</si>
  <si>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</si>
  <si>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</si>
  <si>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</si>
  <si>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</si>
  <si>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</si>
  <si>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</si>
  <si>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</si>
  <si>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</si>
  <si>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</si>
  <si>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</si>
  <si>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</si>
  <si>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</si>
  <si>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</si>
  <si>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</si>
  <si>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</si>
  <si>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</si>
  <si>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</si>
  <si>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</si>
  <si>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</si>
  <si>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</si>
  <si>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</si>
  <si>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</si>
  <si>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</si>
  <si>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</si>
  <si>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</si>
  <si>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</si>
  <si>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</si>
  <si>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</si>
  <si>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</si>
  <si>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</si>
  <si>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</si>
  <si>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</si>
  <si>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</si>
  <si>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</si>
  <si>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</si>
  <si>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</si>
  <si>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</si>
  <si>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</si>
  <si>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</si>
  <si>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</si>
  <si>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</si>
  <si>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</si>
  <si>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</si>
  <si>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</si>
  <si>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</si>
  <si>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</si>
  <si>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</si>
  <si>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</si>
  <si>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</si>
  <si>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</si>
  <si>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</si>
  <si>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</si>
  <si>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</si>
  <si>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</si>
  <si>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</si>
  <si>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</si>
  <si>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</si>
  <si>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</si>
  <si>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</si>
  <si>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</si>
  <si>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</si>
  <si>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</si>
  <si>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</si>
  <si>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</si>
  <si>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</si>
  <si>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</si>
  <si>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</si>
  <si>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</si>
  <si>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</si>
  <si>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</si>
  <si>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</si>
  <si>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</si>
  <si>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</si>
  <si>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</si>
  <si>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</si>
  <si>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</si>
  <si>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</si>
  <si>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</si>
  <si>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</si>
  <si>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</si>
  <si>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</si>
  <si>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</si>
  <si>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</si>
  <si>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</si>
  <si>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</si>
  <si>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</si>
  <si>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</si>
  <si>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</si>
  <si>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</si>
  <si>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</si>
  <si>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</si>
  <si>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</si>
  <si>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</si>
  <si>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</si>
  <si>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</si>
  <si>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</si>
  <si>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</si>
  <si>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</si>
  <si>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</si>
  <si>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</si>
  <si>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</si>
  <si>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</si>
  <si>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</si>
  <si>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</si>
  <si>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</si>
  <si>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</si>
  <si>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</si>
  <si>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</si>
  <si>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</si>
  <si>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</si>
  <si>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</si>
  <si>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</si>
  <si>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</si>
  <si>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</si>
  <si>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</si>
  <si>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</si>
  <si>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</si>
  <si>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</si>
  <si>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</si>
  <si>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</si>
  <si>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</si>
  <si>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</si>
  <si>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</si>
  <si>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</si>
  <si>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</si>
  <si>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</si>
  <si>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</si>
  <si>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</si>
  <si>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</si>
  <si>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</si>
  <si>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</si>
  <si>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</si>
  <si>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</si>
  <si>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</si>
  <si>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</si>
  <si>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</si>
  <si>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</si>
  <si>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</si>
  <si>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</si>
  <si>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</si>
  <si>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</si>
  <si>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</si>
  <si>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</si>
  <si>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</si>
  <si>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</si>
  <si>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</si>
  <si>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</si>
  <si>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</si>
  <si>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</si>
  <si>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</si>
  <si>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</si>
  <si>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</si>
  <si>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</si>
  <si>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</si>
  <si>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</si>
  <si>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</si>
  <si>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</si>
  <si>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</si>
  <si>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</si>
  <si>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</si>
  <si>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</si>
  <si>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</si>
  <si>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</si>
  <si>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</si>
  <si>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</si>
  <si>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</si>
  <si>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</si>
  <si>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</si>
  <si>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</si>
  <si>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</si>
  <si>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</si>
  <si>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</si>
  <si>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</si>
  <si>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</si>
  <si>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</si>
  <si>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</si>
  <si>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</si>
  <si>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</si>
  <si>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</si>
  <si>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</si>
  <si>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</si>
  <si>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</si>
  <si>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</si>
  <si>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</si>
  <si>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</si>
  <si>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</si>
  <si>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</si>
  <si>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</si>
  <si>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</si>
  <si>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</si>
  <si>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</si>
  <si>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</si>
  <si>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</si>
  <si>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</si>
  <si>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</si>
  <si>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</si>
  <si>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</si>
  <si>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</si>
  <si>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</si>
  <si>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</si>
  <si>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</si>
  <si>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</si>
  <si>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</si>
  <si>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</si>
  <si>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</si>
  <si>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</si>
  <si>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</si>
  <si>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</si>
  <si>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</si>
  <si>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</si>
  <si>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</si>
  <si>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</si>
  <si>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</si>
  <si>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</si>
  <si>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</si>
  <si>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</si>
  <si>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</si>
  <si>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</si>
  <si>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</si>
  <si>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</si>
  <si>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</si>
  <si>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</si>
  <si>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</si>
  <si>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</si>
  <si>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</si>
  <si>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</si>
  <si>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</si>
  <si>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</si>
  <si>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</si>
  <si>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</si>
  <si>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</si>
  <si>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</si>
  <si>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</si>
  <si>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</si>
  <si>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</si>
  <si>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</si>
  <si>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</si>
  <si>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</si>
  <si>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</si>
  <si>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</si>
  <si>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</si>
  <si>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</si>
  <si>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</si>
  <si>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</si>
  <si>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</si>
  <si>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</si>
  <si>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</si>
  <si>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</si>
  <si>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</si>
  <si>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</si>
  <si>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</si>
  <si>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</si>
  <si>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</si>
  <si>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</si>
  <si>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</si>
  <si>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</si>
  <si>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</si>
  <si>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</si>
  <si>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</si>
  <si>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</si>
  <si>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</si>
  <si>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</si>
  <si>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</si>
  <si>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</si>
  <si>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</si>
  <si>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</si>
  <si>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</si>
  <si>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</si>
  <si>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</si>
  <si>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</si>
  <si>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</si>
  <si>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</si>
  <si>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</si>
  <si>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</si>
  <si>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</si>
  <si>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</si>
  <si>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</si>
  <si>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</si>
  <si>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</si>
  <si>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</si>
  <si>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</si>
  <si>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</si>
  <si>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</si>
  <si>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</si>
  <si>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</si>
  <si>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</si>
  <si>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</si>
  <si>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</si>
  <si>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</si>
  <si>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</si>
  <si>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</si>
  <si>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</si>
  <si>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</si>
  <si>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</si>
  <si>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</si>
  <si>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</si>
  <si>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</si>
  <si>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</si>
  <si>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</si>
  <si>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</si>
  <si>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</si>
  <si>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</si>
  <si>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</si>
  <si>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</si>
  <si>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</si>
  <si>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</si>
  <si>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</si>
  <si>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</si>
  <si>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</si>
  <si>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</si>
  <si>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</si>
  <si>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</si>
  <si>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</si>
  <si>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</si>
  <si>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</si>
  <si>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</si>
  <si>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</si>
  <si>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</si>
  <si>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</si>
  <si>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</si>
  <si>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</si>
  <si>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</si>
  <si>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</si>
  <si>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</si>
  <si>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</si>
  <si>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</si>
  <si>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</si>
  <si>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</si>
  <si>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</si>
  <si>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</si>
  <si>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</si>
  <si>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</si>
  <si>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</si>
  <si>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</si>
  <si>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</si>
  <si>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</si>
  <si>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</si>
  <si>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</si>
  <si>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</si>
  <si>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</si>
  <si>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</si>
  <si>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</si>
  <si>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</si>
  <si>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</si>
  <si>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</si>
  <si>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</si>
  <si>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</si>
  <si>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</si>
  <si>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</si>
  <si>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</si>
  <si>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</si>
  <si>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</si>
  <si>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</si>
  <si>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</si>
  <si>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</si>
  <si>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</si>
  <si>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</si>
  <si>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</si>
  <si>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</si>
  <si>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</si>
  <si>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</si>
  <si>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</si>
  <si>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</si>
  <si>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</si>
  <si>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</si>
  <si>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</si>
  <si>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</si>
  <si>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</si>
  <si>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</si>
  <si>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</si>
  <si>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</si>
  <si>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</si>
  <si>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</si>
  <si>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</si>
  <si>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</si>
  <si>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</si>
  <si>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</si>
  <si>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</si>
  <si>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</si>
  <si>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</si>
  <si>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</si>
  <si>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</si>
  <si>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</si>
  <si>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</si>
  <si>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</si>
  <si>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</si>
  <si>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</si>
  <si>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</si>
  <si>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</si>
  <si>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</si>
  <si>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</si>
  <si>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</si>
  <si>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</si>
  <si>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</si>
  <si>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</si>
  <si>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</si>
  <si>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</si>
  <si>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</si>
  <si>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</si>
  <si>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</si>
  <si>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</si>
  <si>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</si>
  <si>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</si>
  <si>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</si>
  <si>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</si>
  <si>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</si>
  <si>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</si>
  <si>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</si>
  <si>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</si>
  <si>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</si>
  <si>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</si>
  <si>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</si>
  <si>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</si>
  <si>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</si>
  <si>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</si>
  <si>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</si>
  <si>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</si>
  <si>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</si>
  <si>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</si>
  <si>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</si>
  <si>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</si>
  <si>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</si>
  <si>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</si>
  <si>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</si>
  <si>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</si>
  <si>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</si>
  <si>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</si>
  <si>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</si>
  <si>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</si>
  <si>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</si>
  <si>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</si>
  <si>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</si>
  <si>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</si>
  <si>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</si>
  <si>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</si>
  <si>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</si>
  <si>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</si>
  <si>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</si>
  <si>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</si>
  <si>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</si>
  <si>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</si>
  <si>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</si>
  <si>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</si>
  <si>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</si>
  <si>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</si>
  <si>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</si>
  <si>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</si>
  <si>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</si>
  <si>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</si>
  <si>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</si>
  <si>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</si>
  <si>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</si>
  <si>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</si>
  <si>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</si>
  <si>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</si>
  <si>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</si>
  <si>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</si>
  <si>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</si>
  <si>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</si>
  <si>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</si>
  <si>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</si>
  <si>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</si>
  <si>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</si>
  <si>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</si>
  <si>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</si>
  <si>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</si>
  <si>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</si>
  <si>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</si>
  <si>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</si>
  <si>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</si>
  <si>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</si>
  <si>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</si>
  <si>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</si>
  <si>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</si>
  <si>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</si>
  <si>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</si>
  <si>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</si>
  <si>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</si>
  <si>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</si>
  <si>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</si>
  <si>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</si>
  <si>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</si>
  <si>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</si>
  <si>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</si>
  <si>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</si>
  <si>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</si>
  <si>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</si>
  <si>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</si>
  <si>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</si>
  <si>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</si>
  <si>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</si>
  <si>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</si>
  <si>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</si>
  <si>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</si>
  <si>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</si>
  <si>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</si>
  <si>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</si>
  <si>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</si>
  <si>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</si>
  <si>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</si>
  <si>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</si>
  <si>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</si>
  <si>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</si>
  <si>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</si>
  <si>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</si>
  <si>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</si>
  <si>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</si>
  <si>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</si>
  <si>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</si>
  <si>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</si>
  <si>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</si>
  <si>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</si>
  <si>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</si>
  <si>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</si>
  <si>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</si>
  <si>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</si>
  <si>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</si>
  <si>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</si>
  <si>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</si>
  <si>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</si>
  <si>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</si>
  <si>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</si>
  <si>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</si>
  <si>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</si>
  <si>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</si>
  <si>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</si>
  <si>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</si>
  <si>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</si>
  <si>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</si>
  <si>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</si>
  <si>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</si>
  <si>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</si>
  <si>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</si>
  <si>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</si>
  <si>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</si>
  <si>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</si>
  <si>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</si>
  <si>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</si>
  <si>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</si>
  <si>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</si>
  <si>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</si>
  <si>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</si>
  <si>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</si>
  <si>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</si>
  <si>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</si>
  <si>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</si>
  <si>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</si>
  <si>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</si>
  <si>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</si>
  <si>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</si>
  <si>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</si>
  <si>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</si>
  <si>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</si>
  <si>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</si>
  <si>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</si>
  <si>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</si>
  <si>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</si>
  <si>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</si>
  <si>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</si>
  <si>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</si>
  <si>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</si>
  <si>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</si>
  <si>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</si>
  <si>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</si>
  <si>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</si>
  <si>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</si>
  <si>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</si>
  <si>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</si>
  <si>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</si>
  <si>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</si>
  <si>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</si>
  <si>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</si>
  <si>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</si>
  <si>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</si>
  <si>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</si>
  <si>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</si>
  <si>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</si>
  <si>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</si>
  <si>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</si>
  <si>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</si>
  <si>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</si>
  <si>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</si>
  <si>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</si>
  <si>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</si>
  <si>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</si>
  <si>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</si>
  <si>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</si>
  <si>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</si>
  <si>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</si>
  <si>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</si>
  <si>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</si>
  <si>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</si>
  <si>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</si>
  <si>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</si>
  <si>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</si>
  <si>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</si>
  <si>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</si>
  <si>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</si>
  <si>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</si>
  <si>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</si>
  <si>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</si>
  <si>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</si>
  <si>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</si>
  <si>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</si>
  <si>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</si>
  <si>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</si>
  <si>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</si>
  <si>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</si>
  <si>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</si>
  <si>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</si>
  <si>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</si>
  <si>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</si>
  <si>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</si>
  <si>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</si>
  <si>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</si>
  <si>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</si>
  <si>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</si>
  <si>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</si>
  <si>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</si>
  <si>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</si>
  <si>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</si>
  <si>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</si>
  <si>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</si>
  <si>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</si>
  <si>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</si>
  <si>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</si>
  <si>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</si>
  <si>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</si>
  <si>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</si>
  <si>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</si>
  <si>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</si>
  <si>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</si>
  <si>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</si>
  <si>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</si>
  <si>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</si>
  <si>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</si>
  <si>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</si>
  <si>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</si>
  <si>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</si>
  <si>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</si>
  <si>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</si>
  <si>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</si>
  <si>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</si>
  <si>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</si>
  <si>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</si>
  <si>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</si>
  <si>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</si>
  <si>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</si>
  <si>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</si>
  <si>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</si>
  <si>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</si>
  <si>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</si>
  <si>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</si>
  <si>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</si>
  <si>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</si>
  <si>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</si>
  <si>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</si>
  <si>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</si>
  <si>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</si>
  <si>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</si>
  <si>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</si>
  <si>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</si>
  <si>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</si>
  <si>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</si>
  <si>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</si>
  <si>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</si>
  <si>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</si>
  <si>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</si>
  <si>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</si>
  <si>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</si>
  <si>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</si>
  <si>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</si>
  <si>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</si>
  <si>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</si>
  <si>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</si>
  <si>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</si>
  <si>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</si>
  <si>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</si>
  <si>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</si>
  <si>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</si>
  <si>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</si>
  <si>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</si>
  <si>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</si>
  <si>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</si>
  <si>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</si>
  <si>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</si>
  <si>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</si>
  <si>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</si>
  <si>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</si>
  <si>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</si>
  <si>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</si>
  <si>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</si>
  <si>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</si>
  <si>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</si>
  <si>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</si>
  <si>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</si>
  <si>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</si>
  <si>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</si>
  <si>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</si>
  <si>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</si>
  <si>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</si>
  <si>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</si>
  <si>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</si>
  <si>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</si>
  <si>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</si>
  <si>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</si>
  <si>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</si>
  <si>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</si>
  <si>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</si>
  <si>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</si>
  <si>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</si>
  <si>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</si>
  <si>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</si>
  <si>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</si>
  <si>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</si>
  <si>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</si>
  <si>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</si>
  <si>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</si>
  <si>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</si>
  <si>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</si>
  <si>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</si>
  <si>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</si>
  <si>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</si>
  <si>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</si>
  <si>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</si>
  <si>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</si>
  <si>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</si>
  <si>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</si>
  <si>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</si>
  <si>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</si>
  <si>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</si>
  <si>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</si>
  <si>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</si>
  <si>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</si>
  <si>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</si>
  <si>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</si>
  <si>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</si>
  <si>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</si>
  <si>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</si>
  <si>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</si>
  <si>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</si>
  <si>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</si>
  <si>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</si>
  <si>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</si>
  <si>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</si>
  <si>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</si>
  <si>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</si>
  <si>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</si>
  <si>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</si>
  <si>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</si>
  <si>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</si>
  <si>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</si>
  <si>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</si>
  <si>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</si>
  <si>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</si>
  <si>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</si>
  <si>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</si>
  <si>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</si>
  <si>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</si>
  <si>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</si>
  <si>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</si>
  <si>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</si>
  <si>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</si>
  <si>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</si>
  <si>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</si>
  <si>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</si>
  <si>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</si>
  <si>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</si>
  <si>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</si>
  <si>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</si>
  <si>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</si>
  <si>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</si>
  <si>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</si>
  <si>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</si>
  <si>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</si>
  <si>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</si>
  <si>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</si>
  <si>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</si>
  <si>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</si>
  <si>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</si>
  <si>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</si>
  <si>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</si>
  <si>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</si>
  <si>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</si>
  <si>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</si>
  <si>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</si>
  <si>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</si>
  <si>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</si>
  <si>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</si>
  <si>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</si>
  <si>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</si>
  <si>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</si>
  <si>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</si>
  <si>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</si>
  <si>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</si>
  <si>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</si>
  <si>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</si>
  <si>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</si>
  <si>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</si>
  <si>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</si>
  <si>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</si>
  <si>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</si>
  <si>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</si>
  <si>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</si>
  <si>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</si>
  <si>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</si>
  <si>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</si>
  <si>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</si>
  <si>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</si>
  <si>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</si>
  <si>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</si>
  <si>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</si>
  <si>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</si>
  <si>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</si>
  <si>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</si>
  <si>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</si>
  <si>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</si>
  <si>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</si>
  <si>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</si>
  <si>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</si>
  <si>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</si>
  <si>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</si>
  <si>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</si>
  <si>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</si>
  <si>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</si>
  <si>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</si>
  <si>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</si>
  <si>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</si>
  <si>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</si>
  <si>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</si>
  <si>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</si>
  <si>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</si>
  <si>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</si>
  <si>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</si>
  <si>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</si>
  <si>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</si>
  <si>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</si>
  <si>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</si>
  <si>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</si>
  <si>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</si>
  <si>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</si>
  <si>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</si>
  <si>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</si>
  <si>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</si>
  <si>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</si>
  <si>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</si>
  <si>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</si>
  <si>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</si>
  <si>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</si>
  <si>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</si>
  <si>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</si>
  <si>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</si>
  <si>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</si>
  <si>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</si>
  <si>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</si>
  <si>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</si>
  <si>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</si>
  <si>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</si>
  <si>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</si>
  <si>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</si>
  <si>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</si>
  <si>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</si>
  <si>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</si>
  <si>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</si>
  <si>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</si>
  <si>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</si>
  <si>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</si>
  <si>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</si>
  <si>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</si>
  <si>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</si>
  <si>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</si>
  <si>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</si>
  <si>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</si>
  <si>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</si>
  <si>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</si>
  <si>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</si>
  <si>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</si>
  <si>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</si>
  <si>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</si>
  <si>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</si>
  <si>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</si>
  <si>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</si>
  <si>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</si>
  <si>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</si>
  <si>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</si>
  <si>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</si>
  <si>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</si>
  <si>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</si>
  <si>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</si>
  <si>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</si>
  <si>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</si>
  <si>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</si>
  <si>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</si>
  <si>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</si>
  <si>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</si>
  <si>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</si>
  <si>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</si>
  <si>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</si>
  <si>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</si>
  <si>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</si>
  <si>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</si>
  <si>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</si>
  <si>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</si>
  <si>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</si>
  <si>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</si>
  <si>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</si>
  <si>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</si>
  <si>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</si>
  <si>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</si>
  <si>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</si>
  <si>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</si>
  <si>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</si>
  <si>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</si>
  <si>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</si>
  <si>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</si>
  <si>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</si>
  <si>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</si>
  <si>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</si>
  <si>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</si>
  <si>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</si>
  <si>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</si>
  <si>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</si>
  <si>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</si>
  <si>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</si>
  <si>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</si>
  <si>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</si>
  <si>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</si>
  <si>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</si>
  <si>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</si>
  <si>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</si>
  <si>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</si>
  <si>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</si>
  <si>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</si>
  <si>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</si>
  <si>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</si>
  <si>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</si>
  <si>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</si>
  <si>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</si>
  <si>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</si>
  <si>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</si>
  <si>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</si>
  <si>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</si>
  <si>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</si>
  <si>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</si>
  <si>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</si>
  <si>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</si>
  <si>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</si>
  <si>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</si>
  <si>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</si>
  <si>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</si>
  <si>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</si>
  <si>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</si>
  <si>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</si>
  <si>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</si>
  <si>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</si>
  <si>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</si>
  <si>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</si>
  <si>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</si>
  <si>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</si>
  <si>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</si>
  <si>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</si>
  <si>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</si>
  <si>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</si>
  <si>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</si>
  <si>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</si>
  <si>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</si>
  <si>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</si>
  <si>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</si>
  <si>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</si>
  <si>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</si>
  <si>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</si>
  <si>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</si>
  <si>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</si>
  <si>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</si>
  <si>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</si>
  <si>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</si>
  <si>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</si>
  <si>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</si>
  <si>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</si>
  <si>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</si>
  <si>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</si>
  <si>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</si>
  <si>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</si>
  <si>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</si>
  <si>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</si>
  <si>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</si>
  <si>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</si>
  <si>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</si>
  <si>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</si>
  <si>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</si>
  <si>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</si>
  <si>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</si>
  <si>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</si>
  <si>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</si>
  <si>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</si>
  <si>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</si>
  <si>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</si>
  <si>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</si>
  <si>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</si>
  <si>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</si>
  <si>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</si>
  <si>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</si>
  <si>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</si>
  <si>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</si>
  <si>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</si>
  <si>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</si>
  <si>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</si>
  <si>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</si>
  <si>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</si>
  <si>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</si>
  <si>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</si>
  <si>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</si>
  <si>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</si>
  <si>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</si>
  <si>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</si>
  <si>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</si>
  <si>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</si>
  <si>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</si>
  <si>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</si>
  <si>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</si>
  <si>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</si>
  <si>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</si>
  <si>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</si>
  <si>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</si>
  <si>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</si>
  <si>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</si>
  <si>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</si>
  <si>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</si>
  <si>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</si>
  <si>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</si>
  <si>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</si>
  <si>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</si>
  <si>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</si>
  <si>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</si>
  <si>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</si>
  <si>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</si>
  <si>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</si>
  <si>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</si>
  <si>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</si>
  <si>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</si>
  <si>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</si>
  <si>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</si>
  <si>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</si>
  <si>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</si>
  <si>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</si>
  <si>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</si>
  <si>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</si>
  <si>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</si>
  <si>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</si>
  <si>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</si>
  <si>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</si>
  <si>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</si>
  <si>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</si>
  <si>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</si>
  <si>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</si>
  <si>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</si>
  <si>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</si>
  <si>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</si>
  <si>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</si>
  <si>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</si>
  <si>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</si>
  <si>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</si>
  <si>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</si>
  <si>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</si>
  <si>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</si>
  <si>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</si>
  <si>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</si>
  <si>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</si>
  <si>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</si>
  <si>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</si>
  <si>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</si>
  <si>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</si>
  <si>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</si>
  <si>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</si>
  <si>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</si>
  <si>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</si>
  <si>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</si>
  <si>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</si>
  <si>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</si>
  <si>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</si>
  <si>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</si>
  <si>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</si>
  <si>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</si>
  <si>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</si>
  <si>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</si>
  <si>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</si>
  <si>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</si>
  <si>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</si>
  <si>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</si>
  <si>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</si>
  <si>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</si>
  <si>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</si>
  <si>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</si>
  <si>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</si>
  <si>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</si>
  <si>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</si>
  <si>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</si>
  <si>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</si>
  <si>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</si>
  <si>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</si>
  <si>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</si>
  <si>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</si>
  <si>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</si>
  <si>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</si>
  <si>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</si>
  <si>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</si>
  <si>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</si>
  <si>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</si>
  <si>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</si>
  <si>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</si>
  <si>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</si>
  <si>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</si>
  <si>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</si>
  <si>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</si>
  <si>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</si>
  <si>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</si>
  <si>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</si>
  <si>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</si>
  <si>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</si>
  <si>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</si>
  <si>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</si>
  <si>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</si>
  <si>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</si>
  <si>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</si>
  <si>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</si>
  <si>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</si>
  <si>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</si>
  <si>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</si>
  <si>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</si>
  <si>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</si>
  <si>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</si>
  <si>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</si>
  <si>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</si>
  <si>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</si>
  <si>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</si>
  <si>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</si>
  <si>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</si>
  <si>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</si>
  <si>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</si>
  <si>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</si>
  <si>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</si>
  <si>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</si>
  <si>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</si>
  <si>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</si>
  <si>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</si>
  <si>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</si>
  <si>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</si>
  <si>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</si>
  <si>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</si>
  <si>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</si>
  <si>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</si>
  <si>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</si>
  <si>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</si>
  <si>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</si>
  <si>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</si>
  <si>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</si>
  <si>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</si>
  <si>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</si>
  <si>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</si>
  <si>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</si>
  <si>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</si>
  <si>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</si>
  <si>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</si>
  <si>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</si>
  <si>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</si>
  <si>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</si>
  <si>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</si>
  <si>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</si>
  <si>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</si>
  <si>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</si>
  <si>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</si>
  <si>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</si>
  <si>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</si>
  <si>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</si>
  <si>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</si>
  <si>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</si>
  <si>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</si>
  <si>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</si>
  <si>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</si>
  <si>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</si>
  <si>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</si>
  <si>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</si>
  <si>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</si>
  <si>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</si>
  <si>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</si>
  <si>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</si>
  <si>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</si>
  <si>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</si>
  <si>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</si>
  <si>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</si>
  <si>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</si>
  <si>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</si>
  <si>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</si>
  <si>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</si>
  <si>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</si>
  <si>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</si>
  <si>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</si>
  <si>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</si>
  <si>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</si>
  <si>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</si>
  <si>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</si>
  <si>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</si>
  <si>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</si>
  <si>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</si>
  <si>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</si>
  <si>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</si>
  <si>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</si>
  <si>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</si>
  <si>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</si>
  <si>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</si>
  <si>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</si>
  <si>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</si>
  <si>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</si>
  <si>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</si>
  <si>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</si>
  <si>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</si>
  <si>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</si>
  <si>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</si>
  <si>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</si>
  <si>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</si>
  <si>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</si>
  <si>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</si>
  <si>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</si>
  <si>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</si>
  <si>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</si>
  <si>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</si>
  <si>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</si>
  <si>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</si>
  <si>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</si>
  <si>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</si>
  <si>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</si>
  <si>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</si>
  <si>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</si>
  <si>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</si>
  <si>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</si>
  <si>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</si>
  <si>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</si>
  <si>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</si>
  <si>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</si>
  <si>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</si>
  <si>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</si>
  <si>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</si>
  <si>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</si>
  <si>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</si>
  <si>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</si>
  <si>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</si>
  <si>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</si>
  <si>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</si>
  <si>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</si>
  <si>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</si>
  <si>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</si>
  <si>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</si>
  <si>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</si>
  <si>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</si>
  <si>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</si>
  <si>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</si>
  <si>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</si>
  <si>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</si>
  <si>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</si>
  <si>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</si>
  <si>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</si>
  <si>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</si>
  <si>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</si>
  <si>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</si>
  <si>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</si>
  <si>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</si>
  <si>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</si>
  <si>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</si>
  <si>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</si>
  <si>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</si>
  <si>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</si>
  <si>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</si>
  <si>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</si>
  <si>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</si>
  <si>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</si>
  <si>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</si>
  <si>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</si>
  <si>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</si>
  <si>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</si>
  <si>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</si>
  <si>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</si>
  <si>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</si>
  <si>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</si>
  <si>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</si>
  <si>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</si>
  <si>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</si>
  <si>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</si>
  <si>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</si>
  <si>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</si>
  <si>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</si>
  <si>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</si>
  <si>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</si>
  <si>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</si>
  <si>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</si>
  <si>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</si>
  <si>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</si>
  <si>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</si>
  <si>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</si>
  <si>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</si>
  <si>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</si>
  <si>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</si>
  <si>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</si>
  <si>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</si>
  <si>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</si>
  <si>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</si>
  <si>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</si>
  <si>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</si>
  <si>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</si>
  <si>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</si>
  <si>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</si>
  <si>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</si>
  <si>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</si>
  <si>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</si>
  <si>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</si>
  <si>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</si>
  <si>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</si>
  <si>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</si>
  <si>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</si>
  <si>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</si>
  <si>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</si>
  <si>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</si>
  <si>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</si>
  <si>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</si>
  <si>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</si>
  <si>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</si>
  <si>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</si>
  <si>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</si>
  <si>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</si>
  <si>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</si>
  <si>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</si>
  <si>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</si>
  <si>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</si>
  <si>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</si>
  <si>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</si>
  <si>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</si>
  <si>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</si>
  <si>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</si>
  <si>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</si>
  <si>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</si>
  <si>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</si>
  <si>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</si>
  <si>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</si>
  <si>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</si>
  <si>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</si>
  <si>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</si>
  <si>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</si>
  <si>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</si>
  <si>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</si>
  <si>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</si>
  <si>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</si>
  <si>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</si>
  <si>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</si>
  <si>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</si>
  <si>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</si>
  <si>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</si>
  <si>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</si>
  <si>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</si>
  <si>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</si>
  <si>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</si>
  <si>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</si>
  <si>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</si>
  <si>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</si>
  <si>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</si>
  <si>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</si>
  <si>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</si>
  <si>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</si>
  <si>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</si>
  <si>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</si>
  <si>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</si>
  <si>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</si>
  <si>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</si>
  <si>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</si>
  <si>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</si>
  <si>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</si>
  <si>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</si>
  <si>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</si>
  <si>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</si>
  <si>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</si>
  <si>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</si>
  <si>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</si>
  <si>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</si>
  <si>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</si>
  <si>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</si>
  <si>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</si>
  <si>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</si>
  <si>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</si>
  <si>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</si>
  <si>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</si>
  <si>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</si>
  <si>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</si>
  <si>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</si>
  <si>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</si>
  <si>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</si>
  <si>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</si>
  <si>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</si>
  <si>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</si>
  <si>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</si>
  <si>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</si>
  <si>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</si>
  <si>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</si>
  <si>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</si>
  <si>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</si>
  <si>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</si>
  <si>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</si>
  <si>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</si>
  <si>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</si>
  <si>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</si>
  <si>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</si>
  <si>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</si>
  <si>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</si>
  <si>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</si>
  <si>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</si>
  <si>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</si>
  <si>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</si>
  <si>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</si>
  <si>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</si>
  <si>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</si>
  <si>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</si>
  <si>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</si>
  <si>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</si>
  <si>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</si>
  <si>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</si>
  <si>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</si>
  <si>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</si>
  <si>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</si>
  <si>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</si>
  <si>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</si>
  <si>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</si>
  <si>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</si>
  <si>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</si>
  <si>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</si>
  <si>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</si>
  <si>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</si>
  <si>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</si>
  <si>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</si>
  <si>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</si>
  <si>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</si>
  <si>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</si>
  <si>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</si>
  <si>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</si>
  <si>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</si>
  <si>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</si>
  <si>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</si>
  <si>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</si>
  <si>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</si>
  <si>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</si>
  <si>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</si>
  <si>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</si>
  <si>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</si>
  <si>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</si>
  <si>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</si>
  <si>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</si>
  <si>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</si>
  <si>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</si>
  <si>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</si>
  <si>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</si>
  <si>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</si>
  <si>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</si>
  <si>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</si>
  <si>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</si>
  <si>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</si>
  <si>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</si>
  <si>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</si>
  <si>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</si>
  <si>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</si>
  <si>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</si>
  <si>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</si>
  <si>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</si>
  <si>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</si>
  <si>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</si>
  <si>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</si>
  <si>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</si>
  <si>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</si>
  <si>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</si>
  <si>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</si>
  <si>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</si>
  <si>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</si>
  <si>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</si>
  <si>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</si>
  <si>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</si>
  <si>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</si>
  <si>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</si>
  <si>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</si>
  <si>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</si>
  <si>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</si>
  <si>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</si>
  <si>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</si>
  <si>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</si>
  <si>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</si>
  <si>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</si>
  <si>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</si>
  <si>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</si>
  <si>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</si>
  <si>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</si>
  <si>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</si>
  <si>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</si>
  <si>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</si>
  <si>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</si>
  <si>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</si>
  <si>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</si>
  <si>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</si>
  <si>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</si>
  <si>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</si>
  <si>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</si>
  <si>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</si>
  <si>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</si>
  <si>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</si>
  <si>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</si>
  <si>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</si>
  <si>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</si>
  <si>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</si>
  <si>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</si>
  <si>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</si>
  <si>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</si>
  <si>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</si>
  <si>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</si>
  <si>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</si>
  <si>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</si>
  <si>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</si>
  <si>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</si>
  <si>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</si>
  <si>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</si>
  <si>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</si>
  <si>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</si>
  <si>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</si>
  <si>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</si>
  <si>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</si>
  <si>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</si>
  <si>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</si>
  <si>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</si>
  <si>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</si>
  <si>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</si>
  <si>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</si>
  <si>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</si>
  <si>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</si>
  <si>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</si>
  <si>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</si>
  <si>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</si>
  <si>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</si>
  <si>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</si>
  <si>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</si>
  <si>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</si>
  <si>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</si>
  <si>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</si>
  <si>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</si>
  <si>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</si>
  <si>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</si>
  <si>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</si>
  <si>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</si>
  <si>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</si>
  <si>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</si>
  <si>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</si>
  <si>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</si>
  <si>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</si>
  <si>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</si>
  <si>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</si>
  <si>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</si>
  <si>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</si>
  <si>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</si>
  <si>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</si>
  <si>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</si>
  <si>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</si>
  <si>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</si>
  <si>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</si>
  <si>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</si>
  <si>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</si>
  <si>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</si>
  <si>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</si>
  <si>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</si>
  <si>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</si>
  <si>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</si>
  <si>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</si>
  <si>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</si>
  <si>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</si>
  <si>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</si>
  <si>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</si>
  <si>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</si>
  <si>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</si>
  <si>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</si>
  <si>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</si>
  <si>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</si>
  <si>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</si>
  <si>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</si>
  <si>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</si>
  <si>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</si>
  <si>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</si>
  <si>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</si>
  <si>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</si>
  <si>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</si>
  <si>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</si>
  <si>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</si>
  <si>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</si>
  <si>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</si>
  <si>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</si>
  <si>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</si>
  <si>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</si>
  <si>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</si>
  <si>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</si>
  <si>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</si>
  <si>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</si>
  <si>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</si>
  <si>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</si>
  <si>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</si>
  <si>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</si>
  <si>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</si>
  <si>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</si>
  <si>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</si>
  <si>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</si>
  <si>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</si>
  <si>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</si>
  <si>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</si>
  <si>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</si>
  <si>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</si>
  <si>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</si>
  <si>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</si>
  <si>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</si>
  <si>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</si>
  <si>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</si>
  <si>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</si>
  <si>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</si>
  <si>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</si>
  <si>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</si>
  <si>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</si>
  <si>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</si>
  <si>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</si>
  <si>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</si>
  <si>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</si>
  <si>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</si>
  <si>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</si>
  <si>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</si>
  <si>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</si>
  <si>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</si>
  <si>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</si>
  <si>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</si>
  <si>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</si>
  <si>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</si>
  <si>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</si>
  <si>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</si>
  <si>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</si>
  <si>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</si>
  <si>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</si>
  <si>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</si>
  <si>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</si>
  <si>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</si>
  <si>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</si>
  <si>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</si>
  <si>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</si>
  <si>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</si>
  <si>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</si>
  <si>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</si>
  <si>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</si>
  <si>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</si>
  <si>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</si>
  <si>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</si>
  <si>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</si>
  <si>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</si>
  <si>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</si>
  <si>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</si>
  <si>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</si>
  <si>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</si>
  <si>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</si>
  <si>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</si>
  <si>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</si>
  <si>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</si>
  <si>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</si>
  <si>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</si>
  <si>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</si>
  <si>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</si>
  <si>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</si>
  <si>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</si>
  <si>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</si>
  <si>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</si>
  <si>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</si>
  <si>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</si>
  <si>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</si>
  <si>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</si>
  <si>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</si>
  <si>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</si>
  <si>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</si>
  <si>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</si>
  <si>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</si>
  <si>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</si>
  <si>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</si>
  <si>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</si>
  <si>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</si>
  <si>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</si>
  <si>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</si>
  <si>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</si>
  <si>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</si>
  <si>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</si>
  <si>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</si>
  <si>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</si>
  <si>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</si>
  <si>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</si>
  <si>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</si>
  <si>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</si>
  <si>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</si>
  <si>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</si>
  <si>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</si>
  <si>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</si>
  <si>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</si>
  <si>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</si>
  <si>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</si>
  <si>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</si>
  <si>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</si>
  <si>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</si>
  <si>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</si>
  <si>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</si>
  <si>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</si>
  <si>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</si>
  <si>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</si>
  <si>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</si>
  <si>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</si>
  <si>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</si>
  <si>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</si>
  <si>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</si>
  <si>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</si>
  <si>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</si>
  <si>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</si>
  <si>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</si>
  <si>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</si>
  <si>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</si>
  <si>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</si>
  <si>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</si>
  <si>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</si>
  <si>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</si>
  <si>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</si>
  <si>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</si>
  <si>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</si>
  <si>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</si>
  <si>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</si>
  <si>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</si>
  <si>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</si>
  <si>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</si>
  <si>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</si>
  <si>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</si>
  <si>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</si>
  <si>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</si>
  <si>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</si>
  <si>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</si>
  <si>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</si>
  <si>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</si>
  <si>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</si>
  <si>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</si>
  <si>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</si>
  <si>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</si>
  <si>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</si>
  <si>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</si>
  <si>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</si>
  <si>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</si>
  <si>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</si>
  <si>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</si>
  <si>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</si>
  <si>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</si>
  <si>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</si>
  <si>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</si>
  <si>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</si>
  <si>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</si>
  <si>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</si>
  <si>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</si>
  <si>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</si>
  <si>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</si>
  <si>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</si>
  <si>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</si>
  <si>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</si>
  <si>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</si>
  <si>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</si>
  <si>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</si>
  <si>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</si>
  <si>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</si>
  <si>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</si>
  <si>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</si>
  <si>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</si>
  <si>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</si>
  <si>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</si>
  <si>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</si>
  <si>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</si>
  <si>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</si>
  <si>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</si>
  <si>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</si>
  <si>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</si>
  <si>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</si>
  <si>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</si>
  <si>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</si>
  <si>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</si>
  <si>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</si>
  <si>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</si>
  <si>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</si>
  <si>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</si>
  <si>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</si>
  <si>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</si>
  <si>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</si>
  <si>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</si>
  <si>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</si>
  <si>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</si>
  <si>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</si>
  <si>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</si>
  <si>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</si>
  <si>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</si>
  <si>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</si>
  <si>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</si>
  <si>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</si>
  <si>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</si>
  <si>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</si>
  <si>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</si>
  <si>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</si>
  <si>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</si>
  <si>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</si>
  <si>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</si>
  <si>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</si>
  <si>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</si>
  <si>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</si>
  <si>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</si>
  <si>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</si>
  <si>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</si>
  <si>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</si>
  <si>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</si>
  <si>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</si>
  <si>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</si>
  <si>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</si>
  <si>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</si>
  <si>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</si>
  <si>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</si>
  <si>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</si>
  <si>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</si>
  <si>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</si>
  <si>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</si>
  <si>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</si>
  <si>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</si>
  <si>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</si>
  <si>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</si>
  <si>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</si>
  <si>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</si>
  <si>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</si>
  <si>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</si>
  <si>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</si>
  <si>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</si>
  <si>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</si>
  <si>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</si>
  <si>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</si>
  <si>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</si>
  <si>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</si>
  <si>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</si>
  <si>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</si>
  <si>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</si>
  <si>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</si>
  <si>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</si>
  <si>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</si>
  <si>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</si>
  <si>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</si>
  <si>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</si>
  <si>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</si>
  <si>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</si>
  <si>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</si>
  <si>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</si>
  <si>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</si>
  <si>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</si>
  <si>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</si>
  <si>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</si>
  <si>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</si>
  <si>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</si>
  <si>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</si>
  <si>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</si>
  <si>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</si>
  <si>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</si>
  <si>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</si>
  <si>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</si>
  <si>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</si>
  <si>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</si>
  <si>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</si>
  <si>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</si>
  <si>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</si>
  <si>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</si>
  <si>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</si>
  <si>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</si>
  <si>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</si>
  <si>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</si>
  <si>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</si>
  <si>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</si>
  <si>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</si>
  <si>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</si>
  <si>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</si>
  <si>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</si>
  <si>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</si>
  <si>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</si>
  <si>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</si>
  <si>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</si>
  <si>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</si>
  <si>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</si>
  <si>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</si>
  <si>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</si>
  <si>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</si>
  <si>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</si>
  <si>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</si>
  <si>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</si>
  <si>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</si>
  <si>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</si>
  <si>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</si>
  <si>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</si>
  <si>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</si>
  <si>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</si>
  <si>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</si>
  <si>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</si>
  <si>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</si>
  <si>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</si>
  <si>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</si>
  <si>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</si>
  <si>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</si>
  <si>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</si>
  <si>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</si>
  <si>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</si>
  <si>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</si>
  <si>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</si>
  <si>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</si>
  <si>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</si>
  <si>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</si>
  <si>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</si>
  <si>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</si>
  <si>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</si>
  <si>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</si>
  <si>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</si>
  <si>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</si>
  <si>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</si>
  <si>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</si>
  <si>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</si>
  <si>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</si>
  <si>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</si>
  <si>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</si>
  <si>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</si>
  <si>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</si>
  <si>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</si>
  <si>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</si>
  <si>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</si>
  <si>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</si>
  <si>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</si>
  <si>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</si>
  <si>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</si>
  <si>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</si>
  <si>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</si>
  <si>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</si>
  <si>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</si>
  <si>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</si>
  <si>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</si>
  <si>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</si>
  <si>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</si>
  <si>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</si>
  <si>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</si>
  <si>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</si>
  <si>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</si>
  <si>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</si>
  <si>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</si>
  <si>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</si>
  <si>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</si>
  <si>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</si>
  <si>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</si>
  <si>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</si>
  <si>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</si>
  <si>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</si>
  <si>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</si>
  <si>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</si>
  <si>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</si>
  <si>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</si>
  <si>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</si>
  <si>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</si>
  <si>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</si>
  <si>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</si>
  <si>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</si>
  <si>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</si>
  <si>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</si>
  <si>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</si>
  <si>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</si>
  <si>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</si>
  <si>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</si>
  <si>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</si>
  <si>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</si>
  <si>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</si>
  <si>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</si>
  <si>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</si>
  <si>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</si>
  <si>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</si>
  <si>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</si>
  <si>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</si>
  <si>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</si>
  <si>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</si>
  <si>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</si>
  <si>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</si>
  <si>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</si>
  <si>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</si>
  <si>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</si>
  <si>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</si>
  <si>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</si>
  <si>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</si>
  <si>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</si>
  <si>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</si>
  <si>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</si>
  <si>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</si>
  <si>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</si>
  <si>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</si>
  <si>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</si>
  <si>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</si>
  <si>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</si>
  <si>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</si>
  <si>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</si>
  <si>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</si>
  <si>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</si>
  <si>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</si>
  <si>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</si>
  <si>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</si>
  <si>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</si>
  <si>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</si>
  <si>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</si>
  <si>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</si>
  <si>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</si>
  <si>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</si>
  <si>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</si>
  <si>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</si>
  <si>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</si>
  <si>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</si>
  <si>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</si>
  <si>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</si>
  <si>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</si>
  <si>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</si>
  <si>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</si>
  <si>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</si>
  <si>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</si>
  <si>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</si>
  <si>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</si>
  <si>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</si>
  <si>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</si>
  <si>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</si>
  <si>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</si>
  <si>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</si>
  <si>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</si>
  <si>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</si>
  <si>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</si>
  <si>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</si>
  <si>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</si>
  <si>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</si>
  <si>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</si>
  <si>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</si>
  <si>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</si>
  <si>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</si>
  <si>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</si>
  <si>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</si>
  <si>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</si>
  <si>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</si>
  <si>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</si>
  <si>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</si>
  <si>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</si>
  <si>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</si>
  <si>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</si>
  <si>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</si>
  <si>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</si>
  <si>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</si>
  <si>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</si>
  <si>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</si>
  <si>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</si>
  <si>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</si>
  <si>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</si>
  <si>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</si>
  <si>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</si>
  <si>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</si>
  <si>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</si>
  <si>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</si>
  <si>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</si>
  <si>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</si>
  <si>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</si>
  <si>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</si>
  <si>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</si>
  <si>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</si>
  <si>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</si>
  <si>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</si>
  <si>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</si>
  <si>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</si>
  <si>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</si>
  <si>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</si>
  <si>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</si>
  <si>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</si>
  <si>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</si>
  <si>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</si>
  <si>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</si>
  <si>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</si>
  <si>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</si>
  <si>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</si>
  <si>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</si>
  <si>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</si>
  <si>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</si>
  <si>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</si>
  <si>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</si>
  <si>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</si>
  <si>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</si>
  <si>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</si>
  <si>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</si>
  <si>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</si>
  <si>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</si>
  <si>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</si>
  <si>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</si>
  <si>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</si>
  <si>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</si>
  <si>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</si>
  <si>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</si>
  <si>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</si>
  <si>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</si>
  <si>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</si>
  <si>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</si>
  <si>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</si>
  <si>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</si>
  <si>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</si>
  <si>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</si>
  <si>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</si>
  <si>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</si>
  <si>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</si>
  <si>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</si>
  <si>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</si>
  <si>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</si>
  <si>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</si>
  <si>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</si>
  <si>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</si>
  <si>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</si>
  <si>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</si>
  <si>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</si>
  <si>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</si>
  <si>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</si>
  <si>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</si>
  <si>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</si>
  <si>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</si>
  <si>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</si>
  <si>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</si>
  <si>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</si>
  <si>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</si>
  <si>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</si>
  <si>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</si>
  <si>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</si>
  <si>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</si>
  <si>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</si>
  <si>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</si>
  <si>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</si>
  <si>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</si>
  <si>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</si>
  <si>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</si>
  <si>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</si>
  <si>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</si>
  <si>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</si>
  <si>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</si>
  <si>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</si>
  <si>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</si>
  <si>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</si>
  <si>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</si>
  <si>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</si>
  <si>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</si>
  <si>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</si>
  <si>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</si>
  <si>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</si>
  <si>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</si>
  <si>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</si>
  <si>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</si>
  <si>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</si>
  <si>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</si>
  <si>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</si>
  <si>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</si>
  <si>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</si>
  <si>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</si>
  <si>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</si>
  <si>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</si>
  <si>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</si>
  <si>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</si>
  <si>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</si>
  <si>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</si>
  <si>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</si>
  <si>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</si>
  <si>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</si>
  <si>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</si>
  <si>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</si>
  <si>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</si>
  <si>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</si>
  <si>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</si>
  <si>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</si>
  <si>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</si>
  <si>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</si>
  <si>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</si>
  <si>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</si>
  <si>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</si>
  <si>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</si>
  <si>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</si>
  <si>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</si>
  <si>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</si>
  <si>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</si>
  <si>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</si>
  <si>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</si>
  <si>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</si>
  <si>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</si>
  <si>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</si>
  <si>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</si>
  <si>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</si>
  <si>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</si>
  <si>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</si>
  <si>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</si>
  <si>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</si>
  <si>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</si>
  <si>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</si>
  <si>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</si>
  <si>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</si>
  <si>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</si>
  <si>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</si>
  <si>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</si>
  <si>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</si>
  <si>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</si>
  <si>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</si>
  <si>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</si>
  <si>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</si>
  <si>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</si>
  <si>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</si>
  <si>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</si>
  <si>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</si>
  <si>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</si>
  <si>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</si>
  <si>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</si>
  <si>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</si>
  <si>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</si>
  <si>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</si>
  <si>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</si>
  <si>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</si>
  <si>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</si>
  <si>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</si>
  <si>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</si>
  <si>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</si>
  <si>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</si>
  <si>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</si>
  <si>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</si>
  <si>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</si>
  <si>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</si>
  <si>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</si>
  <si>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</si>
  <si>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</si>
  <si>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</si>
  <si>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</si>
  <si>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</si>
  <si>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</si>
  <si>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</si>
  <si>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</si>
  <si>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</si>
  <si>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</si>
  <si>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</si>
  <si>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</si>
  <si>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</si>
  <si>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</si>
  <si>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</si>
  <si>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</si>
  <si>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</si>
  <si>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</si>
  <si>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</si>
  <si>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</si>
  <si>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</si>
  <si>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</si>
  <si>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</si>
  <si>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</si>
  <si>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</si>
  <si>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</si>
  <si>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</si>
  <si>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</si>
  <si>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</si>
  <si>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</si>
  <si>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</si>
  <si>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</si>
  <si>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</si>
  <si>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</si>
  <si>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</si>
  <si>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</si>
  <si>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</si>
  <si>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</si>
  <si>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</si>
  <si>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</si>
  <si>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</si>
  <si>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</si>
  <si>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</si>
  <si>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</si>
  <si>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</si>
  <si>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</si>
  <si>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</si>
  <si>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</si>
  <si>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</si>
  <si>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</si>
  <si>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</si>
  <si>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</si>
  <si>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</si>
  <si>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</si>
  <si>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</si>
  <si>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</si>
  <si>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</si>
  <si>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</si>
  <si>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</si>
  <si>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</si>
  <si>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</si>
  <si>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</si>
  <si>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</si>
  <si>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</si>
  <si>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</si>
  <si>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</si>
  <si>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</si>
  <si>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</si>
  <si>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</si>
  <si>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</si>
  <si>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</si>
  <si>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</si>
  <si>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</si>
  <si>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</si>
  <si>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</si>
  <si>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</si>
  <si>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</si>
  <si>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</si>
  <si>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</si>
  <si>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</si>
  <si>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</si>
  <si>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</si>
  <si>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</si>
  <si>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</si>
  <si>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</si>
  <si>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</si>
  <si>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</si>
  <si>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</si>
  <si>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</si>
  <si>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</si>
  <si>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</si>
  <si>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</si>
  <si>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</si>
  <si>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</si>
  <si>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</si>
  <si>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</si>
  <si>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</si>
  <si>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</si>
  <si>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</si>
  <si>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</si>
  <si>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</si>
  <si>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</si>
  <si>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</si>
  <si>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</si>
  <si>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</si>
  <si>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</si>
  <si>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</si>
  <si>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</si>
  <si>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</si>
  <si>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</si>
  <si>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</si>
  <si>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</si>
  <si>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</si>
  <si>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</si>
  <si>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</si>
  <si>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</si>
  <si>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</si>
  <si>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</si>
  <si>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</si>
  <si>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</si>
  <si>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</si>
  <si>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</si>
  <si>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</si>
  <si>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</si>
  <si>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</si>
  <si>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</si>
  <si>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</si>
  <si>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</si>
  <si>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</si>
  <si>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</si>
  <si>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</si>
  <si>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</si>
  <si>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</si>
  <si>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</si>
  <si>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</si>
  <si>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</si>
  <si>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</si>
  <si>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</si>
  <si>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</si>
  <si>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</si>
  <si>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</si>
  <si>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</si>
  <si>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</si>
  <si>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</si>
  <si>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</si>
  <si>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</si>
  <si>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</si>
  <si>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</si>
  <si>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</si>
  <si>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</si>
  <si>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</si>
  <si>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</si>
  <si>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</si>
  <si>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</si>
  <si>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</si>
  <si>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</si>
  <si>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</si>
  <si>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</si>
  <si>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</si>
  <si>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</si>
  <si>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</si>
  <si>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</si>
  <si>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</si>
  <si>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</si>
  <si>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</si>
  <si>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</si>
  <si>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</si>
  <si>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</si>
  <si>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</si>
  <si>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</si>
  <si>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</si>
  <si>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</si>
  <si>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</si>
  <si>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</si>
  <si>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</si>
  <si>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</si>
  <si>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</si>
  <si>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</si>
  <si>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</si>
  <si>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</si>
  <si>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</si>
  <si>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</si>
  <si>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</si>
  <si>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</si>
  <si>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</si>
  <si>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</si>
  <si>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</si>
  <si>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</si>
  <si>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</si>
  <si>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</si>
  <si>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</si>
  <si>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</si>
  <si>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</si>
  <si>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</si>
  <si>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</si>
  <si>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</si>
  <si>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</si>
  <si>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</si>
  <si>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</si>
  <si>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</si>
  <si>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</si>
  <si>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</si>
  <si>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</si>
  <si>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</si>
  <si>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</si>
  <si>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</si>
  <si>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</si>
  <si>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</si>
  <si>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</si>
  <si>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</si>
  <si>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</si>
  <si>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</si>
  <si>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</si>
  <si>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</si>
  <si>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</si>
  <si>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</si>
  <si>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</si>
  <si>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</si>
  <si>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</si>
  <si>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</si>
  <si>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</si>
  <si>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</si>
  <si>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</si>
  <si>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</si>
  <si>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</si>
  <si>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</si>
  <si>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</si>
  <si>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</si>
  <si>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</si>
  <si>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</si>
  <si>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</si>
  <si>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</si>
  <si>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</si>
  <si>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</si>
  <si>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</si>
  <si>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</si>
  <si>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</si>
  <si>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</si>
  <si>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</si>
  <si>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</si>
  <si>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</si>
  <si>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</si>
  <si>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</si>
  <si>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</si>
  <si>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</si>
  <si>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</si>
  <si>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</si>
  <si>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</si>
  <si>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</si>
  <si>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</si>
  <si>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</si>
  <si>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</si>
  <si>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</si>
  <si>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</si>
  <si>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</si>
  <si>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</si>
  <si>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</si>
  <si>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</si>
  <si>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</si>
  <si>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</si>
  <si>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</si>
  <si>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</si>
  <si>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</si>
  <si>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</si>
  <si>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</si>
  <si>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</si>
  <si>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</si>
  <si>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</si>
  <si>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</si>
  <si>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</si>
  <si>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</si>
  <si>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</si>
  <si>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</si>
  <si>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</si>
  <si>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</si>
  <si>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</si>
  <si>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</si>
  <si>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</si>
  <si>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</si>
  <si>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</si>
  <si>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</si>
  <si>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</si>
  <si>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</si>
  <si>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</si>
  <si>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</si>
  <si>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</si>
  <si>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</si>
  <si>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</si>
  <si>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</si>
  <si>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</si>
  <si>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</si>
  <si>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</si>
  <si>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</si>
  <si>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</si>
  <si>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</si>
  <si>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</si>
  <si>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</si>
  <si>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</si>
  <si>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</si>
  <si>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</si>
  <si>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</si>
  <si>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</si>
  <si>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</si>
  <si>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</si>
  <si>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</si>
  <si>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</si>
  <si>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</si>
  <si>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</si>
  <si>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</si>
  <si>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</si>
  <si>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</si>
  <si>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</si>
  <si>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</si>
  <si>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</si>
  <si>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</si>
  <si>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</si>
  <si>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</si>
  <si>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</si>
  <si>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</si>
  <si>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</si>
  <si>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</si>
  <si>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</si>
  <si>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</si>
  <si>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</si>
  <si>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</si>
  <si>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</si>
  <si>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</si>
  <si>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</si>
  <si>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</si>
  <si>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</si>
  <si>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</si>
  <si>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</si>
  <si>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</si>
  <si>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</si>
  <si>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</si>
  <si>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</si>
  <si>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</si>
  <si>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</si>
  <si>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</si>
  <si>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</si>
  <si>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</si>
  <si>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</si>
  <si>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</si>
  <si>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</si>
  <si>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</si>
  <si>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</si>
  <si>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</si>
  <si>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</si>
  <si>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</si>
  <si>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</si>
  <si>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</si>
  <si>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</si>
  <si>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</si>
  <si>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</si>
  <si>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</si>
  <si>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</si>
  <si>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</si>
  <si>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</si>
  <si>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</si>
  <si>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</si>
  <si>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</si>
  <si>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</si>
  <si>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</si>
  <si>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</si>
  <si>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</si>
  <si>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</si>
  <si>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</si>
  <si>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</si>
  <si>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</si>
  <si>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</si>
  <si>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</si>
  <si>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</si>
  <si>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</si>
  <si>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</si>
  <si>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</si>
  <si>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</si>
  <si>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</si>
  <si>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</si>
  <si>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</si>
  <si>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</si>
  <si>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</si>
  <si>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</si>
  <si>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</si>
  <si>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</si>
  <si>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</si>
  <si>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</si>
  <si>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</si>
  <si>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</si>
  <si>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</si>
  <si>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</si>
  <si>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</si>
  <si>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</si>
  <si>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</si>
  <si>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</si>
  <si>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</si>
  <si>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</si>
  <si>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</si>
  <si>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</si>
  <si>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</si>
  <si>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</si>
  <si>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</si>
  <si>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</si>
  <si>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</si>
  <si>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</si>
  <si>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</si>
  <si>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</si>
  <si>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</si>
  <si>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</si>
  <si>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</si>
  <si>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</si>
  <si>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</si>
  <si>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</si>
  <si>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</si>
  <si>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</si>
  <si>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</si>
  <si>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</si>
  <si>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</si>
  <si>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</si>
  <si>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</si>
  <si>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</si>
  <si>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</si>
  <si>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</si>
  <si>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</si>
  <si>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</si>
  <si>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</si>
  <si>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</si>
  <si>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</si>
  <si>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</si>
  <si>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</si>
  <si>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</si>
  <si>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</si>
  <si>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</si>
  <si>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</si>
  <si>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</si>
  <si>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</si>
  <si>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</si>
  <si>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</si>
  <si>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</si>
  <si>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</si>
  <si>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</si>
  <si>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</si>
  <si>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</si>
  <si>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</si>
  <si>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</si>
  <si>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</si>
  <si>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</si>
  <si>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</si>
  <si>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</si>
  <si>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</si>
  <si>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</si>
  <si>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</si>
  <si>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</si>
  <si>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</si>
  <si>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</si>
  <si>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</si>
  <si>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</si>
  <si>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</si>
  <si>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</si>
  <si>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</si>
  <si>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</si>
  <si>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</si>
  <si>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</si>
  <si>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</si>
  <si>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</si>
  <si>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</si>
  <si>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</si>
  <si>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</si>
  <si>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</si>
  <si>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</si>
  <si>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</si>
  <si>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</si>
  <si>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</si>
  <si>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</si>
  <si>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</si>
  <si>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</si>
  <si>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</si>
  <si>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</si>
  <si>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</si>
  <si>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</si>
  <si>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</si>
  <si>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</si>
  <si>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</si>
  <si>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</si>
  <si>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</si>
  <si>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</si>
  <si>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</si>
  <si>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</si>
  <si>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</si>
  <si>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</si>
  <si>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</si>
  <si>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</si>
  <si>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</si>
  <si>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</si>
  <si>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</si>
  <si>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</si>
  <si>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</si>
  <si>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</si>
  <si>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</si>
  <si>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</si>
  <si>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</si>
  <si>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</si>
  <si>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</si>
  <si>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</si>
  <si>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</si>
  <si>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</si>
  <si>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</si>
  <si>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</si>
  <si>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</si>
  <si>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</si>
  <si>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</si>
  <si>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</si>
  <si>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</si>
  <si>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</si>
  <si>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</si>
  <si>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</si>
  <si>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</si>
  <si>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</si>
  <si>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</si>
  <si>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</si>
  <si>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</si>
  <si>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</si>
  <si>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</si>
  <si>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</si>
  <si>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</si>
  <si>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</si>
  <si>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</si>
  <si>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</si>
  <si>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</si>
  <si>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</si>
  <si>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</si>
  <si>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</si>
  <si>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</si>
  <si>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</si>
  <si>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</si>
  <si>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</si>
  <si>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</si>
  <si>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</si>
  <si>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</si>
  <si>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</si>
  <si>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</si>
  <si>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</si>
  <si>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</si>
  <si>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</si>
  <si>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</si>
  <si>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</si>
  <si>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</si>
  <si>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</si>
  <si>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</si>
  <si>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</si>
  <si>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</si>
  <si>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</si>
  <si>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</si>
  <si>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</si>
  <si>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</si>
  <si>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</si>
  <si>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</si>
  <si>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</si>
  <si>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</si>
  <si>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</si>
  <si>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</si>
  <si>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</si>
  <si>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</si>
  <si>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</si>
  <si>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</si>
  <si>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</si>
  <si>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</si>
  <si>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</si>
  <si>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</si>
  <si>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</si>
  <si>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</si>
  <si>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</si>
  <si>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</si>
  <si>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</si>
  <si>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</si>
  <si>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</si>
  <si>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</si>
  <si>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</si>
  <si>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</si>
  <si>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</si>
  <si>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</si>
  <si>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</si>
  <si>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</si>
  <si>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</si>
  <si>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</si>
  <si>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</si>
  <si>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</si>
  <si>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</si>
  <si>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</si>
  <si>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</si>
  <si>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</si>
  <si>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</si>
  <si>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</si>
  <si>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</si>
  <si>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</si>
  <si>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</si>
  <si>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</si>
  <si>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</si>
  <si>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</si>
  <si>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</si>
  <si>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</si>
  <si>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</si>
  <si>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</si>
  <si>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</si>
  <si>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</si>
  <si>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</si>
  <si>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</si>
  <si>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</si>
  <si>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</si>
  <si>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</si>
  <si>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</si>
  <si>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</si>
  <si>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</si>
  <si>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</si>
  <si>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</si>
  <si>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</si>
  <si>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</si>
  <si>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</si>
  <si>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</si>
  <si>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</si>
  <si>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</si>
  <si>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</si>
  <si>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</si>
  <si>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</si>
  <si>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</si>
  <si>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</si>
  <si>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</si>
  <si>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</si>
  <si>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</si>
  <si>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</si>
  <si>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</si>
  <si>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</si>
  <si>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</si>
  <si>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</si>
  <si>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</si>
  <si>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</si>
  <si>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</si>
  <si>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</si>
  <si>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</si>
  <si>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</si>
  <si>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</si>
  <si>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</si>
  <si>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</si>
  <si>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</si>
  <si>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</si>
  <si>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</si>
  <si>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</si>
  <si>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</si>
  <si>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</si>
  <si>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</si>
  <si>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</si>
  <si>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</si>
  <si>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</si>
  <si>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</si>
  <si>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</si>
  <si>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</si>
  <si>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</si>
  <si>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</si>
  <si>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</si>
  <si>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</si>
  <si>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</si>
  <si>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</si>
  <si>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</si>
  <si>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</si>
  <si>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</si>
  <si>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</si>
  <si>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</si>
  <si>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</si>
  <si>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</si>
  <si>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</si>
  <si>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</si>
  <si>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</si>
  <si>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</si>
  <si>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</si>
  <si>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</si>
  <si>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</si>
  <si>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</si>
  <si>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</si>
  <si>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</si>
  <si>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</si>
  <si>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</si>
  <si>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</si>
  <si>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</si>
  <si>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</si>
  <si>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</si>
  <si>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</si>
  <si>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</si>
  <si>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</si>
  <si>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</si>
  <si>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</si>
  <si>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</si>
  <si>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</si>
  <si>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</si>
  <si>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</si>
  <si>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</si>
  <si>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</si>
  <si>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</si>
  <si>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</si>
  <si>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</si>
  <si>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</si>
  <si>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</si>
  <si>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</si>
  <si>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</si>
  <si>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</si>
  <si>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</si>
  <si>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</si>
  <si>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</si>
  <si>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</si>
  <si>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</si>
  <si>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</si>
  <si>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</si>
  <si>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</si>
  <si>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</si>
  <si>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</si>
  <si>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</si>
  <si>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</si>
  <si>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</si>
  <si>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</si>
  <si>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</si>
  <si>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</si>
  <si>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</si>
  <si>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</si>
  <si>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</si>
  <si>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</si>
  <si>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</si>
  <si>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</si>
  <si>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</si>
  <si>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</si>
  <si>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</si>
  <si>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</si>
  <si>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</si>
  <si>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</si>
  <si>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</si>
  <si>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</si>
  <si>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</si>
  <si>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</si>
  <si>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</si>
  <si>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</si>
  <si>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</si>
  <si>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</si>
  <si>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</si>
  <si>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</si>
  <si>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</si>
  <si>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</si>
  <si>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</si>
  <si>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</si>
  <si>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</si>
  <si>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</si>
  <si>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</si>
  <si>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</si>
  <si>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</si>
  <si>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</si>
  <si>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</si>
  <si>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</si>
  <si>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</si>
  <si>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</si>
  <si>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</si>
  <si>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</si>
  <si>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</si>
  <si>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</si>
  <si>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</si>
  <si>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</si>
  <si>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</si>
  <si>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</si>
  <si>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</si>
  <si>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</si>
  <si>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</si>
  <si>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</si>
  <si>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</si>
  <si>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</si>
  <si>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</si>
  <si>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</si>
  <si>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</si>
  <si>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</si>
  <si>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</si>
  <si>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</si>
  <si>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</si>
  <si>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</si>
  <si>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</si>
  <si>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</si>
  <si>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</si>
  <si>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</si>
  <si>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</si>
  <si>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</si>
  <si>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</si>
  <si>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</si>
  <si>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</si>
  <si>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</si>
  <si>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</si>
  <si>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</si>
  <si>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</si>
  <si>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</si>
  <si>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</si>
  <si>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</si>
  <si>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</si>
  <si>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</si>
  <si>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</si>
  <si>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</si>
  <si>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</si>
  <si>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</si>
  <si>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</si>
  <si>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</si>
  <si>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</si>
  <si>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</si>
  <si>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</si>
  <si>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</si>
  <si>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</si>
  <si>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</si>
  <si>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</si>
  <si>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</si>
  <si>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</si>
  <si>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</si>
  <si>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</si>
  <si>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</si>
  <si>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</si>
  <si>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</si>
  <si>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</si>
  <si>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</si>
  <si>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</si>
  <si>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</si>
  <si>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</si>
  <si>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</si>
  <si>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</si>
  <si>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</si>
  <si>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</si>
  <si>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</si>
  <si>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</si>
  <si>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</si>
  <si>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</si>
  <si>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</si>
  <si>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</si>
  <si>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</si>
  <si>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</si>
  <si>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</si>
  <si>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</si>
  <si>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</si>
  <si>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</si>
  <si>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</si>
  <si>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</si>
  <si>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</si>
  <si>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</si>
  <si>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</si>
  <si>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</si>
  <si>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</si>
  <si>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</si>
  <si>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</si>
  <si>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</si>
  <si>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</si>
  <si>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</si>
  <si>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</si>
  <si>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</si>
  <si>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</si>
  <si>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</si>
  <si>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</si>
  <si>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</si>
  <si>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</si>
  <si>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</si>
  <si>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</si>
  <si>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</si>
  <si>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</si>
  <si>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</si>
  <si>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</si>
  <si>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</si>
  <si>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</si>
  <si>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</si>
  <si>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</si>
  <si>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</si>
  <si>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</si>
  <si>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</si>
  <si>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</si>
  <si>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</si>
  <si>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</si>
  <si>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</si>
  <si>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</si>
  <si>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</si>
  <si>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</si>
  <si>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</si>
  <si>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</si>
  <si>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</si>
  <si>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</si>
  <si>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</si>
  <si>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</si>
  <si>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</si>
  <si>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</si>
  <si>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</si>
  <si>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</si>
  <si>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</si>
  <si>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</si>
  <si>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</si>
  <si>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</si>
  <si>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</si>
  <si>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</si>
  <si>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</si>
  <si>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</si>
  <si>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</si>
  <si>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</si>
  <si>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</si>
  <si>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</si>
  <si>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</si>
  <si>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</si>
  <si>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</si>
  <si>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</si>
  <si>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</si>
  <si>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</si>
  <si>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</si>
  <si>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</si>
  <si>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</si>
  <si>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</si>
  <si>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</si>
  <si>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</si>
  <si>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</si>
  <si>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</si>
  <si>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</si>
  <si>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</si>
  <si>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</si>
  <si>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</si>
  <si>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</si>
  <si>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</si>
  <si>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</si>
  <si>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</si>
  <si>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</si>
  <si>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</si>
  <si>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</si>
  <si>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</si>
  <si>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</si>
  <si>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</si>
  <si>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</si>
  <si>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</si>
  <si>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</si>
  <si>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</si>
  <si>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</si>
  <si>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</si>
  <si>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</si>
  <si>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</si>
  <si>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</si>
  <si>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</si>
  <si>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</si>
  <si>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</si>
  <si>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</si>
  <si>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</si>
  <si>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</si>
  <si>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</si>
  <si>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</si>
  <si>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</si>
  <si>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</si>
  <si>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</si>
  <si>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</si>
  <si>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</si>
  <si>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</si>
  <si>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</si>
  <si>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</si>
  <si>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</si>
  <si>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</si>
  <si>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</si>
  <si>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</si>
  <si>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</si>
  <si>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</si>
  <si>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</si>
  <si>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</si>
  <si>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</si>
  <si>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</si>
  <si>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</si>
  <si>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</si>
  <si>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</si>
  <si>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</si>
  <si>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</si>
  <si>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</si>
  <si>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</si>
  <si>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</si>
  <si>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</si>
  <si>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</si>
  <si>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</si>
  <si>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</si>
  <si>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</si>
  <si>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</si>
  <si>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</si>
  <si>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</si>
  <si>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</si>
  <si>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</si>
  <si>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</si>
  <si>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</si>
  <si>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</si>
  <si>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</si>
  <si>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</si>
  <si>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</si>
  <si>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</si>
  <si>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</si>
  <si>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</si>
  <si>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</si>
  <si>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</si>
  <si>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</si>
  <si>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</si>
  <si>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</si>
  <si>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</si>
  <si>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</si>
  <si>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</si>
  <si>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</si>
  <si>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</si>
  <si>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</si>
  <si>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</si>
  <si>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</si>
  <si>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</si>
  <si>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</si>
  <si>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</si>
  <si>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</si>
  <si>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</si>
  <si>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</si>
  <si>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</si>
  <si>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</si>
  <si>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</si>
  <si>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</si>
  <si>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</si>
  <si>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</si>
  <si>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</si>
  <si>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</si>
  <si>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</si>
  <si>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</si>
  <si>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</si>
  <si>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</si>
  <si>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</si>
  <si>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</si>
  <si>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</si>
  <si>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</si>
  <si>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</si>
  <si>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</si>
  <si>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</si>
  <si>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</si>
  <si>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</si>
  <si>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</si>
  <si>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</si>
  <si>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</si>
  <si>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</si>
  <si>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</si>
  <si>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</si>
  <si>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</si>
  <si>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</si>
  <si>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</si>
  <si>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</si>
  <si>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</si>
  <si>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</si>
  <si>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</si>
  <si>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</si>
  <si>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</si>
  <si>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</si>
  <si>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</si>
  <si>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</si>
  <si>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</si>
  <si>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</si>
  <si>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</si>
  <si>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</si>
  <si>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</si>
  <si>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</si>
  <si>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</si>
  <si>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</si>
  <si>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</si>
  <si>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</si>
  <si>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</si>
  <si>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</si>
  <si>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</si>
  <si>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</si>
  <si>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</si>
  <si>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</si>
  <si>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</si>
  <si>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</si>
  <si>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</si>
  <si>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</si>
  <si>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</si>
  <si>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</si>
  <si>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</si>
  <si>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</si>
  <si>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</si>
  <si>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</si>
  <si>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</si>
  <si>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</si>
  <si>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</si>
  <si>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</si>
  <si>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</si>
  <si>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</si>
  <si>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</si>
  <si>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</si>
  <si>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</si>
  <si>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</si>
  <si>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</si>
  <si>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</si>
  <si>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</si>
  <si>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</si>
  <si>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</si>
  <si>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</si>
  <si>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</si>
  <si>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</si>
  <si>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</si>
  <si>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</si>
  <si>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</si>
  <si>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</si>
  <si>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</si>
  <si>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</si>
  <si>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</si>
  <si>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</si>
  <si>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</si>
  <si>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</si>
  <si>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</si>
  <si>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</si>
  <si>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</si>
  <si>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</si>
  <si>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</si>
  <si>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</si>
  <si>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</si>
  <si>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</si>
  <si>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</si>
  <si>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</si>
  <si>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</si>
  <si>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</si>
  <si>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</si>
  <si>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</si>
  <si>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</si>
  <si>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</si>
  <si>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</si>
  <si>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</si>
  <si>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</si>
  <si>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</si>
  <si>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</si>
  <si>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</si>
  <si>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</si>
  <si>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</si>
  <si>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</si>
  <si>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</si>
  <si>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</si>
  <si>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</si>
  <si>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</si>
  <si>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</si>
  <si>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</si>
  <si>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</si>
  <si>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</si>
  <si>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</si>
  <si>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</si>
  <si>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</si>
  <si>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</si>
  <si>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</si>
  <si>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</si>
  <si>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</si>
  <si>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</si>
  <si>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</si>
  <si>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</si>
  <si>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</si>
  <si>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</si>
  <si>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</si>
  <si>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</si>
  <si>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</si>
  <si>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</si>
  <si>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</si>
  <si>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</si>
  <si>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</si>
  <si>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</si>
  <si>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</si>
  <si>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</si>
  <si>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</si>
  <si>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</si>
  <si>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</si>
  <si>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</si>
  <si>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</si>
  <si>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</si>
  <si>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</si>
  <si>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</si>
  <si>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</si>
  <si>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</si>
  <si>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</si>
  <si>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</si>
  <si>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</si>
  <si>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</si>
  <si>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</si>
  <si>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</si>
  <si>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</si>
  <si>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</si>
  <si>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</si>
  <si>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</si>
  <si>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</si>
  <si>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</si>
  <si>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</si>
  <si>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</si>
  <si>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</si>
  <si>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</si>
  <si>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</si>
  <si>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</si>
  <si>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</si>
  <si>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</si>
  <si>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</si>
  <si>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</si>
  <si>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</si>
  <si>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</si>
  <si>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</si>
  <si>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</si>
  <si>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</si>
  <si>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</si>
  <si>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</si>
  <si>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</si>
  <si>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</si>
  <si>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</si>
  <si>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</si>
  <si>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</si>
  <si>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</si>
  <si>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</si>
  <si>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</si>
  <si>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</si>
  <si>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</si>
  <si>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</si>
  <si>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</si>
  <si>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</si>
  <si>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</si>
  <si>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</si>
  <si>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</si>
  <si>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</si>
  <si>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</si>
  <si>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</si>
  <si>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</si>
  <si>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</si>
  <si>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</si>
  <si>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</si>
  <si>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</si>
  <si>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</si>
  <si>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</si>
  <si>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</si>
  <si>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</si>
  <si>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</si>
  <si>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</si>
  <si>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</si>
  <si>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</si>
  <si>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</si>
  <si>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</si>
  <si>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</si>
  <si>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</si>
  <si>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</si>
  <si>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</si>
  <si>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</si>
  <si>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</si>
  <si>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</si>
  <si>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</si>
  <si>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</si>
  <si>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</si>
  <si>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</si>
  <si>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</si>
  <si>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</si>
  <si>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</si>
  <si>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</si>
  <si>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</si>
  <si>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</si>
  <si>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</si>
  <si>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</si>
  <si>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</si>
  <si>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</si>
  <si>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</si>
  <si>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</si>
  <si>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</si>
  <si>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</si>
  <si>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</si>
  <si>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</si>
  <si>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</si>
  <si>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</si>
  <si>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</si>
  <si>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</si>
  <si>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</si>
  <si>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</si>
  <si>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</si>
  <si>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</si>
  <si>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</si>
  <si>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</si>
  <si>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</si>
  <si>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</si>
  <si>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</si>
  <si>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</si>
  <si>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</si>
  <si>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</si>
  <si>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</si>
  <si>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</si>
  <si>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</si>
  <si>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</si>
  <si>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</si>
  <si>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</si>
  <si>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</si>
  <si>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</si>
  <si>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</si>
  <si>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</si>
  <si>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</si>
  <si>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</si>
  <si>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</si>
  <si>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</si>
  <si>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</si>
  <si>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</si>
  <si>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</si>
  <si>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</si>
  <si>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</si>
  <si>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</si>
  <si>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</si>
  <si>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</si>
  <si>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</si>
  <si>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</si>
  <si>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</si>
  <si>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</si>
  <si>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</si>
  <si>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</si>
  <si>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</si>
  <si>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</si>
  <si>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</si>
  <si>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</si>
  <si>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</si>
  <si>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</si>
  <si>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</si>
  <si>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</si>
  <si>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</si>
  <si>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</si>
  <si>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</si>
  <si>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</si>
  <si>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</si>
  <si>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</si>
  <si>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</si>
  <si>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</si>
  <si>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</si>
  <si>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</si>
  <si>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</si>
  <si>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</si>
  <si>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</si>
  <si>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</si>
  <si>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</si>
  <si>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</si>
  <si>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</si>
  <si>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</si>
  <si>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</si>
  <si>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</si>
  <si>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</si>
  <si>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</si>
  <si>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</si>
  <si>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</si>
  <si>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</si>
  <si>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</si>
  <si>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</si>
  <si>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</si>
  <si>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</si>
  <si>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</si>
  <si>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</si>
  <si>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</si>
  <si>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</si>
  <si>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</si>
  <si>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</si>
  <si>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</si>
  <si>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</si>
  <si>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</si>
  <si>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</si>
  <si>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</si>
  <si>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</si>
  <si>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</si>
  <si>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</si>
  <si>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</si>
  <si>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</si>
  <si>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</si>
  <si>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</si>
  <si>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</si>
  <si>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</si>
  <si>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</si>
  <si>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</si>
  <si>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</si>
  <si>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</si>
  <si>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</si>
  <si>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</si>
  <si>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</si>
  <si>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</si>
  <si>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</si>
  <si>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</si>
  <si>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</si>
  <si>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</si>
  <si>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</si>
  <si>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</si>
  <si>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</si>
  <si>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</si>
  <si>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</si>
  <si>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</si>
  <si>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</si>
  <si>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</si>
  <si>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</si>
  <si>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</si>
  <si>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</si>
  <si>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</si>
  <si>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</si>
  <si>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</si>
  <si>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</si>
  <si>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</si>
  <si>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</si>
  <si>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</si>
  <si>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</si>
  <si>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</si>
  <si>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</si>
  <si>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</si>
  <si>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</si>
  <si>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</si>
  <si>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</si>
  <si>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</si>
  <si>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</si>
  <si>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</si>
  <si>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</si>
  <si>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</si>
  <si>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</si>
  <si>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</si>
  <si>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</si>
  <si>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</si>
  <si>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</si>
  <si>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</si>
  <si>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</si>
  <si>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</si>
  <si>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</si>
  <si>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</si>
  <si>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</si>
  <si>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</si>
  <si>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</si>
  <si>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</si>
  <si>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</si>
  <si>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</si>
  <si>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</si>
  <si>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</si>
  <si>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</si>
  <si>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</si>
  <si>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</si>
  <si>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</si>
  <si>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</si>
  <si>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</si>
  <si>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</si>
  <si>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</si>
  <si>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</si>
  <si>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</si>
  <si>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</si>
  <si>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</si>
  <si>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</si>
  <si>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</si>
  <si>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</si>
  <si>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</si>
  <si>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</si>
  <si>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</si>
  <si>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</si>
  <si>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</si>
  <si>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</si>
  <si>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</si>
  <si>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</si>
  <si>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</si>
  <si>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</si>
  <si>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</si>
  <si>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</si>
  <si>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</si>
  <si>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</si>
  <si>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</si>
  <si>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</si>
  <si>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</si>
  <si>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</si>
  <si>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</si>
  <si>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</si>
  <si>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</si>
  <si>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</si>
  <si>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</si>
  <si>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</si>
  <si>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</si>
  <si>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</si>
  <si>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</si>
  <si>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</si>
  <si>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</si>
  <si>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</si>
  <si>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</si>
  <si>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</si>
  <si>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</si>
  <si>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</si>
  <si>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</si>
  <si>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</si>
  <si>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</si>
  <si>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</si>
  <si>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</si>
  <si>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</si>
  <si>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</si>
  <si>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</si>
  <si>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</si>
  <si>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</si>
  <si>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</si>
  <si>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</si>
  <si>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</si>
  <si>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</si>
  <si>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</si>
  <si>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</si>
  <si>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</si>
  <si>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</si>
  <si>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</si>
  <si>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</si>
  <si>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</si>
  <si>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</si>
  <si>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</si>
  <si>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</si>
  <si>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</si>
  <si>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</si>
  <si>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</si>
  <si>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</si>
  <si>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</si>
  <si>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</si>
  <si>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</si>
  <si>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</si>
  <si>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</si>
  <si>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</si>
  <si>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</si>
  <si>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</si>
  <si>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</si>
  <si>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</si>
  <si>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</si>
  <si>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</si>
  <si>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</si>
  <si>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</si>
  <si>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</si>
  <si>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</si>
  <si>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</si>
  <si>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</si>
  <si>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</si>
  <si>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</si>
  <si>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</si>
  <si>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</si>
  <si>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</si>
  <si>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</si>
  <si>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</si>
  <si>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</si>
  <si>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</si>
  <si>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</si>
  <si>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</si>
  <si>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</si>
  <si>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</si>
  <si>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</si>
  <si>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</si>
  <si>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</si>
  <si>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</si>
  <si>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</si>
  <si>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</si>
  <si>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</si>
  <si>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</si>
  <si>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</si>
  <si>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</si>
  <si>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</si>
  <si>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</si>
  <si>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</si>
  <si>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</si>
  <si>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</si>
  <si>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</si>
  <si>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</si>
  <si>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</si>
  <si>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</si>
  <si>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</si>
  <si>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</si>
  <si>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</si>
  <si>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</si>
  <si>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</si>
  <si>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</si>
  <si>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</si>
  <si>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</si>
  <si>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</si>
  <si>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</si>
  <si>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</si>
  <si>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</si>
  <si>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</si>
  <si>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</si>
  <si>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</si>
  <si>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</si>
  <si>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</si>
  <si>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</si>
  <si>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</si>
  <si>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</si>
  <si>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</si>
  <si>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</si>
  <si>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</si>
  <si>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</si>
  <si>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</si>
  <si>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</si>
  <si>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</si>
  <si>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</si>
  <si>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</si>
  <si>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</si>
  <si>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</si>
  <si>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</si>
  <si>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</si>
  <si>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</si>
  <si>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</si>
  <si>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</si>
  <si>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</si>
  <si>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</si>
  <si>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</si>
  <si>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</si>
  <si>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</si>
  <si>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</si>
  <si>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</si>
  <si>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</si>
  <si>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</si>
  <si>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</si>
  <si>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</si>
  <si>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</si>
  <si>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</si>
  <si>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</si>
  <si>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</si>
  <si>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</si>
  <si>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</si>
  <si>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</si>
  <si>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</si>
  <si>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</si>
  <si>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</si>
  <si>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</si>
  <si>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</si>
  <si>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</si>
  <si>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</si>
  <si>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</si>
  <si>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</si>
  <si>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</si>
  <si>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</si>
  <si>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</si>
  <si>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</si>
  <si>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</si>
  <si>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</si>
  <si>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</si>
  <si>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</si>
  <si>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</si>
  <si>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</si>
  <si>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</si>
  <si>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</si>
  <si>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</si>
  <si>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</si>
  <si>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</si>
  <si>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</si>
  <si>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</si>
  <si>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</si>
  <si>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</si>
  <si>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</si>
  <si>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</si>
  <si>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</si>
  <si>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</si>
  <si>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</si>
  <si>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</si>
  <si>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</si>
  <si>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</si>
  <si>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</si>
  <si>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</si>
  <si>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</si>
  <si>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</si>
  <si>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</si>
  <si>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</si>
  <si>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</si>
  <si>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</si>
  <si>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</si>
  <si>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</si>
  <si>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</si>
  <si>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</si>
  <si>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</si>
  <si>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</si>
  <si>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</si>
  <si>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</si>
  <si>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</si>
  <si>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</si>
  <si>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</si>
  <si>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</si>
  <si>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</si>
  <si>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</si>
  <si>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</si>
  <si>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</si>
  <si>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</si>
  <si>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</si>
  <si>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</si>
  <si>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</si>
  <si>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</si>
  <si>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</si>
  <si>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</si>
  <si>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</si>
  <si>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</si>
  <si>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</si>
  <si>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</si>
  <si>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</si>
  <si>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</si>
  <si>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</si>
  <si>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</si>
  <si>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</si>
  <si>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</si>
  <si>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</si>
  <si>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</si>
  <si>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</si>
  <si>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</si>
  <si>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</si>
  <si>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</si>
  <si>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</si>
  <si>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</si>
  <si>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</si>
  <si>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</si>
  <si>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</si>
  <si>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</si>
  <si>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</si>
  <si>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</si>
  <si>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</si>
  <si>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</si>
  <si>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</si>
  <si>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</si>
  <si>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</si>
  <si>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</si>
  <si>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</si>
  <si>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</si>
  <si>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</si>
  <si>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</si>
  <si>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</si>
  <si>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</si>
  <si>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</si>
  <si>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</si>
  <si>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</si>
  <si>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</si>
  <si>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</si>
  <si>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</si>
  <si>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</si>
  <si>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</si>
  <si>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</si>
  <si>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</si>
  <si>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</si>
  <si>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</si>
  <si>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</si>
  <si>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</si>
  <si>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</si>
  <si>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</si>
  <si>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</si>
  <si>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</si>
  <si>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</si>
  <si>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</si>
  <si>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</si>
  <si>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</si>
  <si>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</si>
  <si>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</si>
  <si>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</si>
  <si>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</si>
  <si>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</si>
  <si>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</si>
  <si>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</si>
  <si>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</si>
  <si>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</si>
  <si>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</si>
  <si>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</si>
  <si>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</si>
  <si>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</si>
  <si>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</si>
  <si>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</si>
  <si>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</si>
  <si>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</si>
  <si>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</si>
  <si>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</si>
  <si>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</si>
  <si>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</si>
  <si>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</si>
  <si>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</si>
  <si>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</si>
  <si>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</si>
  <si>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</si>
  <si>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</si>
  <si>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</si>
  <si>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</si>
  <si>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</si>
  <si>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</si>
  <si>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</si>
  <si>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</si>
  <si>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</si>
  <si>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</si>
  <si>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</si>
  <si>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</si>
  <si>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</si>
  <si>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</si>
  <si>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</si>
  <si>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</si>
  <si>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</si>
  <si>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</si>
  <si>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</si>
  <si>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</si>
  <si>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</si>
  <si>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</si>
  <si>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</si>
  <si>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</si>
  <si>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</si>
  <si>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</si>
  <si>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</si>
  <si>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</si>
  <si>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</si>
  <si>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</si>
  <si>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</si>
  <si>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</si>
  <si>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</si>
  <si>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</si>
  <si>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</si>
  <si>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</si>
  <si>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</si>
  <si>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</si>
  <si>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</si>
  <si>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</si>
  <si>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</si>
  <si>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</si>
  <si>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</si>
  <si>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</si>
  <si>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</si>
  <si>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</si>
  <si>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</si>
  <si>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</si>
  <si>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</si>
  <si>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</si>
  <si>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</si>
  <si>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</si>
  <si>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</si>
  <si>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</si>
  <si>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</si>
  <si>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</si>
  <si>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</si>
  <si>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</si>
  <si>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</si>
  <si>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</si>
  <si>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</si>
  <si>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</si>
  <si>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</si>
  <si>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</si>
  <si>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</si>
  <si>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</si>
  <si>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</si>
  <si>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</si>
  <si>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</si>
  <si>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</si>
  <si>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</si>
  <si>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</si>
  <si>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</si>
  <si>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</si>
  <si>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</si>
  <si>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</si>
  <si>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</si>
  <si>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</si>
  <si>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</si>
  <si>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</si>
  <si>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</si>
  <si>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</si>
  <si>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</si>
  <si>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</si>
  <si>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</si>
  <si>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</si>
  <si>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</si>
  <si>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</si>
  <si>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</si>
  <si>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</si>
  <si>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</si>
  <si>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</si>
  <si>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</si>
  <si>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</si>
  <si>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</si>
  <si>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</si>
  <si>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</si>
  <si>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</si>
  <si>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</si>
  <si>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</si>
  <si>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</si>
  <si>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</si>
  <si>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</si>
  <si>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</si>
  <si>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</si>
  <si>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</si>
  <si>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</si>
  <si>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</si>
  <si>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</si>
  <si>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</si>
  <si>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</si>
  <si>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</si>
  <si>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</si>
  <si>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</si>
  <si>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</si>
  <si>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</si>
  <si>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</si>
  <si>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</si>
  <si>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</si>
  <si>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</si>
  <si>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</si>
  <si>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</si>
  <si>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</si>
  <si>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</si>
  <si>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</si>
  <si>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</si>
  <si>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</si>
  <si>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</si>
  <si>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</si>
  <si>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</si>
  <si>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</si>
  <si>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</si>
  <si>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</si>
  <si>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</si>
  <si>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</si>
  <si>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</si>
  <si>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</si>
  <si>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</si>
  <si>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</si>
  <si>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</si>
  <si>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</si>
  <si>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</si>
  <si>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</si>
  <si>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</si>
  <si>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</si>
  <si>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</si>
  <si>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</si>
  <si>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</si>
  <si>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</si>
  <si>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</si>
  <si>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</si>
  <si>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</si>
  <si>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</si>
  <si>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</si>
  <si>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</si>
  <si>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</si>
  <si>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</si>
  <si>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</si>
  <si>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</si>
  <si>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</si>
  <si>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</si>
  <si>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</si>
  <si>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</si>
  <si>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</si>
  <si>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</si>
  <si>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</si>
  <si>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</si>
  <si>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</si>
  <si>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</si>
  <si>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</si>
  <si>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</si>
  <si>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</si>
  <si>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</si>
  <si>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</si>
  <si>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</si>
  <si>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</si>
  <si>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</si>
  <si>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</si>
  <si>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</si>
  <si>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</si>
  <si>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</si>
  <si>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</si>
  <si>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</si>
  <si>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</si>
  <si>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</si>
  <si>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</si>
  <si>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</si>
  <si>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</si>
  <si>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</si>
  <si>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</si>
  <si>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</si>
  <si>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</si>
  <si>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</si>
  <si>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</si>
  <si>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</si>
  <si>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</si>
  <si>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</si>
  <si>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</si>
  <si>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</si>
  <si>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</si>
  <si>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</si>
  <si>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</si>
  <si>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</si>
  <si>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</si>
  <si>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</si>
  <si>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</si>
  <si>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</si>
  <si>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</si>
  <si>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</si>
  <si>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</si>
  <si>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</si>
  <si>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</si>
  <si>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</si>
  <si>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</si>
  <si>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</si>
  <si>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</si>
  <si>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</si>
  <si>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</si>
  <si>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</si>
  <si>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</si>
  <si>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</si>
  <si>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</si>
  <si>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</si>
  <si>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</si>
  <si>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</si>
  <si>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</si>
  <si>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</si>
  <si>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</si>
  <si>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</si>
  <si>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</si>
  <si>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</si>
  <si>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</si>
  <si>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</si>
  <si>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</si>
  <si>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</si>
  <si>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</si>
  <si>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</si>
  <si>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</si>
  <si>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</si>
  <si>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</si>
  <si>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</si>
  <si>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</si>
  <si>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</si>
  <si>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</si>
  <si>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</si>
  <si>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</si>
  <si>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</si>
  <si>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</si>
  <si>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</si>
  <si>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</si>
  <si>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</si>
  <si>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</si>
  <si>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</si>
  <si>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</si>
  <si>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</si>
  <si>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</si>
  <si>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</si>
  <si>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</si>
  <si>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</si>
  <si>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</si>
  <si>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</si>
  <si>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</si>
  <si>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</si>
  <si>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</si>
  <si>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</si>
  <si>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</si>
  <si>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</si>
  <si>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</si>
  <si>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</si>
  <si>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</si>
  <si>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</si>
  <si>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</si>
  <si>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</si>
  <si>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</si>
  <si>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</si>
  <si>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</si>
  <si>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</si>
  <si>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</si>
  <si>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</si>
  <si>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</si>
  <si>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</si>
  <si>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</si>
  <si>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</si>
  <si>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</si>
  <si>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</si>
  <si>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</si>
  <si>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</si>
  <si>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</si>
  <si>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</si>
  <si>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</si>
  <si>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</si>
  <si>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</si>
  <si>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</si>
  <si>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</si>
  <si>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</si>
  <si>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</si>
  <si>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</si>
  <si>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</si>
  <si>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</si>
  <si>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</si>
  <si>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</si>
  <si>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</si>
  <si>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</si>
  <si>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</si>
  <si>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</si>
  <si>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</si>
  <si>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</si>
  <si>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</si>
  <si>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</si>
  <si>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</si>
  <si>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</si>
  <si>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</si>
  <si>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</si>
  <si>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</si>
  <si>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</si>
  <si>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</si>
  <si>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</si>
  <si>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</si>
  <si>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</si>
  <si>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</si>
  <si>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</si>
  <si>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</si>
  <si>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</si>
  <si>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</si>
  <si>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</si>
  <si>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</si>
  <si>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</si>
  <si>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</si>
  <si>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</si>
  <si>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</si>
  <si>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</si>
  <si>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</si>
  <si>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</si>
  <si>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</si>
  <si>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</si>
  <si>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</si>
  <si>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</si>
  <si>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</si>
  <si>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</si>
  <si>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</si>
  <si>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</si>
  <si>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</si>
  <si>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</si>
  <si>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</si>
  <si>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</si>
  <si>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</si>
  <si>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</si>
  <si>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</si>
  <si>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</si>
  <si>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</si>
  <si>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</si>
  <si>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</si>
  <si>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</si>
  <si>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</si>
  <si>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</si>
  <si>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</si>
  <si>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</si>
  <si>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</si>
  <si>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</si>
  <si>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</si>
  <si>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</si>
  <si>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</si>
  <si>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</si>
  <si>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</si>
  <si>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</si>
  <si>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</si>
  <si>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</si>
  <si>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</si>
  <si>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</si>
  <si>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</si>
  <si>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</si>
  <si>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</si>
  <si>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</si>
  <si>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</si>
  <si>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</si>
  <si>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</si>
  <si>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</si>
  <si>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</si>
  <si>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</si>
  <si>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</si>
  <si>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</si>
  <si>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</si>
  <si>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</si>
  <si>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</si>
  <si>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</si>
  <si>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</si>
  <si>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</si>
  <si>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</si>
  <si>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</si>
  <si>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</si>
  <si>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</si>
  <si>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</si>
  <si>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</si>
  <si>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</si>
  <si>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</si>
  <si>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</si>
  <si>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</si>
  <si>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</si>
  <si>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</si>
  <si>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</si>
  <si>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</si>
  <si>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</si>
  <si>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</si>
  <si>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</si>
  <si>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</si>
  <si>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</si>
  <si>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</si>
  <si>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</si>
  <si>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</si>
  <si>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</si>
  <si>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</si>
  <si>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</si>
  <si>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</si>
  <si>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</si>
  <si>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</si>
  <si>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</si>
  <si>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</si>
  <si>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</si>
  <si>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</si>
  <si>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</si>
  <si>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</si>
  <si>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</si>
  <si>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</si>
  <si>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</si>
  <si>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</si>
  <si>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</si>
  <si>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</si>
  <si>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</si>
  <si>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</si>
  <si>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</si>
  <si>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</si>
  <si>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</si>
  <si>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</si>
  <si>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</si>
  <si>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</si>
  <si>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</si>
  <si>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</si>
  <si>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</si>
  <si>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</si>
  <si>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</si>
  <si>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</si>
  <si>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</si>
  <si>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</si>
  <si>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</si>
  <si>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</si>
  <si>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</si>
  <si>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</si>
  <si>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</si>
  <si>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</si>
  <si>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</si>
  <si>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</si>
  <si>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</si>
  <si>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</si>
  <si>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</si>
  <si>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</si>
  <si>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</si>
  <si>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</si>
  <si>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</si>
  <si>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</si>
  <si>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</si>
  <si>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</si>
  <si>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</si>
  <si>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</si>
  <si>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</si>
  <si>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</si>
  <si>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</si>
  <si>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</si>
  <si>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</si>
  <si>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</si>
  <si>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</si>
  <si>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</si>
  <si>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</si>
  <si>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</si>
  <si>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</si>
  <si>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</si>
  <si>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</si>
  <si>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</si>
  <si>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</si>
  <si>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</si>
  <si>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</si>
  <si>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</si>
  <si>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</si>
  <si>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</si>
  <si>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</si>
  <si>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</si>
  <si>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</si>
  <si>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</si>
  <si>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</si>
  <si>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</si>
  <si>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</si>
  <si>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</si>
  <si>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</si>
  <si>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</si>
  <si>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</si>
  <si>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</si>
  <si>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</si>
  <si>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</si>
  <si>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</si>
  <si>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</si>
  <si>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</si>
  <si>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</si>
  <si>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</si>
  <si>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</si>
  <si>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</si>
  <si>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</si>
  <si>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</si>
  <si>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</si>
  <si>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</si>
  <si>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</si>
  <si>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</si>
  <si>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</si>
  <si>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</si>
  <si>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</si>
  <si>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</si>
  <si>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</si>
  <si>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</si>
  <si>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</si>
  <si>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</si>
  <si>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</si>
  <si>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</si>
  <si>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</si>
  <si>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</si>
  <si>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</si>
  <si>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</si>
  <si>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</si>
  <si>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</si>
  <si>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</si>
  <si>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</si>
  <si>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</si>
  <si>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</si>
  <si>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</si>
  <si>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</si>
  <si>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</si>
  <si>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</si>
  <si>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</si>
  <si>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</si>
  <si>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</si>
  <si>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</si>
  <si>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</si>
  <si>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</si>
  <si>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</si>
  <si>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</si>
  <si>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</si>
  <si>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</si>
  <si>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</si>
  <si>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</si>
  <si>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</si>
  <si>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</si>
  <si>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</si>
  <si>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</si>
  <si>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</si>
  <si>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</si>
  <si>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</si>
  <si>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</si>
  <si>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</si>
  <si>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</si>
  <si>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</si>
  <si>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</si>
  <si>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</si>
  <si>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</si>
  <si>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</si>
  <si>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</si>
  <si>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</si>
  <si>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</si>
  <si>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</si>
  <si>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</si>
  <si>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</si>
  <si>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</si>
  <si>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</si>
  <si>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</si>
  <si>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</si>
  <si>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</si>
  <si>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</si>
  <si>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</si>
  <si>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</si>
  <si>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</si>
  <si>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</si>
  <si>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</si>
  <si>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</si>
  <si>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</si>
  <si>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</si>
  <si>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</si>
  <si>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</si>
  <si>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</si>
  <si>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</si>
  <si>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</si>
  <si>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</si>
  <si>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</si>
  <si>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</si>
  <si>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</si>
  <si>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</si>
  <si>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</si>
  <si>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</si>
  <si>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</si>
  <si>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</si>
  <si>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</si>
  <si>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</si>
  <si>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</si>
  <si>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</si>
  <si>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</si>
  <si>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</si>
  <si>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</si>
  <si>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</si>
  <si>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</si>
  <si>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</si>
  <si>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</si>
  <si>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</si>
  <si>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</si>
  <si>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</si>
  <si>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</si>
  <si>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</si>
  <si>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</si>
  <si>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</si>
  <si>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</si>
  <si>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</si>
  <si>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</si>
  <si>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</si>
  <si>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</si>
  <si>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</si>
  <si>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</si>
  <si>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</si>
  <si>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</si>
  <si>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</si>
  <si>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</si>
  <si>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</si>
  <si>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</si>
  <si>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</si>
  <si>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</si>
  <si>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</si>
  <si>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</si>
  <si>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</si>
  <si>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</si>
  <si>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</si>
  <si>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</si>
  <si>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</si>
  <si>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</si>
  <si>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</si>
  <si>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</si>
  <si>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</si>
  <si>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</si>
  <si>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</si>
  <si>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</si>
  <si>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</si>
  <si>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</si>
  <si>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</si>
  <si>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</si>
  <si>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</si>
  <si>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</si>
  <si>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</si>
  <si>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</si>
  <si>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</si>
  <si>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</si>
  <si>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</si>
  <si>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</si>
  <si>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</si>
  <si>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</si>
  <si>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</si>
  <si>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</si>
  <si>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</si>
  <si>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</si>
  <si>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</si>
  <si>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</si>
  <si>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</si>
  <si>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</si>
  <si>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</si>
  <si>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</si>
  <si>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</si>
  <si>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</si>
  <si>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</si>
  <si>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</si>
  <si>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</si>
  <si>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</si>
  <si>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</si>
  <si>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</si>
  <si>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</si>
  <si>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</si>
  <si>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</si>
  <si>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</si>
  <si>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</si>
  <si>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</si>
  <si>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</si>
  <si>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</si>
  <si>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</si>
  <si>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</si>
  <si>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</si>
  <si>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</si>
  <si>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</si>
  <si>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</si>
  <si>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</si>
  <si>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</si>
  <si>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</si>
  <si>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</si>
  <si>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</si>
  <si>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</si>
  <si>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</si>
  <si>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</si>
  <si>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</si>
  <si>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</si>
  <si>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</si>
  <si>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</si>
  <si>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</si>
  <si>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</si>
  <si>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</si>
  <si>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</si>
  <si>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</si>
  <si>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</si>
  <si>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</si>
  <si>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</si>
  <si>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</si>
  <si>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</si>
  <si>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</si>
  <si>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</si>
  <si>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</si>
  <si>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</si>
  <si>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</si>
  <si>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</si>
  <si>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</si>
  <si>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</si>
  <si>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</si>
  <si>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</si>
  <si>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</si>
  <si>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</si>
  <si>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</si>
  <si>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</si>
  <si>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</si>
  <si>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</si>
  <si>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</si>
  <si>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</si>
  <si>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</si>
  <si>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</si>
  <si>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</si>
  <si>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</si>
  <si>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</si>
  <si>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</si>
  <si>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</si>
  <si>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</si>
  <si>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</si>
  <si>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</si>
  <si>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</si>
  <si>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</si>
  <si>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</si>
  <si>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</si>
  <si>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</si>
  <si>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</si>
  <si>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</si>
  <si>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</si>
  <si>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</si>
  <si>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</si>
  <si>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</si>
  <si>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</si>
  <si>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</si>
  <si>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</si>
  <si>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</si>
  <si>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</si>
  <si>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</si>
  <si>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</si>
  <si>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</si>
  <si>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</si>
  <si>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</si>
  <si>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</si>
  <si>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</si>
  <si>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</si>
  <si>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</si>
  <si>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</si>
  <si>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</si>
  <si>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</si>
  <si>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</si>
  <si>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</si>
  <si>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</si>
  <si>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</si>
  <si>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</si>
  <si>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</si>
  <si>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</si>
  <si>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</si>
  <si>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</si>
  <si>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</si>
  <si>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</si>
  <si>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</si>
  <si>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</si>
  <si>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</si>
  <si>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</si>
  <si>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</si>
  <si>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</si>
  <si>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</si>
  <si>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</si>
  <si>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</si>
  <si>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</si>
  <si>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</si>
  <si>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</si>
  <si>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</si>
  <si>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</si>
  <si>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</si>
  <si>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</si>
  <si>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</si>
  <si>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</si>
  <si>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</si>
  <si>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</si>
  <si>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</si>
  <si>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</si>
  <si>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</si>
  <si>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</si>
  <si>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</si>
  <si>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</si>
  <si>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</si>
  <si>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</si>
  <si>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</si>
  <si>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</si>
  <si>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</si>
  <si>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</si>
  <si>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</si>
  <si>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</si>
  <si>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</si>
  <si>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</si>
  <si>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</si>
  <si>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</si>
  <si>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</si>
  <si>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</si>
  <si>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</si>
  <si>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</si>
  <si>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</si>
  <si>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</si>
  <si>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</si>
  <si>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</si>
  <si>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</si>
  <si>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</si>
  <si>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</si>
  <si>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</si>
  <si>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</si>
  <si>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</si>
  <si>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</si>
  <si>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</si>
  <si>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</si>
  <si>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</si>
  <si>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</si>
  <si>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</si>
  <si>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</si>
  <si>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</si>
  <si>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</si>
  <si>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</si>
  <si>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</si>
  <si>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</si>
  <si>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</si>
  <si>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</si>
  <si>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</si>
  <si>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</si>
  <si>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</si>
  <si>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</si>
  <si>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</si>
  <si>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</si>
  <si>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</si>
  <si>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</si>
  <si>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</si>
  <si>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</si>
  <si>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</si>
  <si>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</si>
  <si>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</si>
  <si>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</si>
  <si>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</si>
  <si>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</si>
  <si>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</si>
  <si>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</si>
  <si>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</si>
  <si>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</si>
  <si>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</si>
  <si>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</si>
  <si>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</si>
  <si>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</si>
  <si>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</si>
  <si>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</si>
  <si>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</si>
  <si>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</si>
  <si>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</si>
  <si>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</si>
  <si>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</si>
  <si>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</si>
  <si>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</si>
  <si>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</si>
  <si>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</si>
  <si>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</si>
  <si>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</si>
  <si>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</si>
  <si>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</si>
  <si>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</si>
  <si>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</si>
  <si>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</si>
  <si>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</si>
  <si>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</si>
  <si>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</si>
  <si>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</si>
  <si>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</si>
  <si>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</si>
  <si>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</si>
  <si>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</si>
  <si>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</si>
  <si>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</si>
  <si>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</si>
  <si>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</si>
  <si>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</si>
  <si>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</si>
  <si>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</si>
  <si>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</si>
  <si>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</si>
  <si>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</si>
  <si>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</si>
  <si>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</si>
  <si>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</si>
  <si>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</si>
  <si>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</si>
  <si>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</si>
  <si>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</si>
  <si>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</si>
  <si>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</si>
  <si>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</si>
  <si>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</si>
  <si>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</si>
  <si>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</si>
  <si>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</si>
  <si>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</si>
  <si>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</si>
  <si>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</si>
  <si>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</si>
  <si>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</si>
  <si>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</si>
  <si>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</si>
  <si>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</si>
  <si>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</si>
  <si>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</si>
  <si>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</si>
  <si>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</si>
  <si>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</si>
  <si>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</si>
  <si>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</si>
  <si>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</si>
  <si>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</si>
  <si>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</si>
  <si>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</si>
  <si>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</si>
  <si>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</si>
  <si>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</si>
  <si>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</si>
  <si>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</si>
  <si>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</si>
  <si>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</si>
  <si>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</si>
  <si>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</si>
  <si>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</si>
  <si>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</si>
  <si>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</si>
  <si>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</si>
  <si>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</si>
  <si>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</si>
  <si>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</si>
  <si>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</si>
  <si>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</si>
  <si>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</si>
  <si>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</si>
  <si>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</si>
  <si>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</si>
  <si>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</si>
  <si>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</si>
  <si>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</si>
  <si>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</si>
  <si>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</si>
  <si>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</si>
  <si>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</si>
  <si>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</si>
  <si>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</si>
  <si>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</si>
  <si>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</si>
  <si>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</si>
  <si>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</si>
  <si>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</si>
  <si>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</si>
  <si>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</si>
  <si>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</si>
  <si>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</si>
  <si>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</si>
  <si>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</si>
  <si>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</si>
  <si>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</si>
  <si>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</si>
  <si>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</si>
  <si>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</si>
  <si>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</si>
  <si>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</si>
  <si>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</si>
  <si>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</si>
  <si>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</si>
  <si>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</si>
  <si>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</si>
  <si>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</si>
  <si>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</si>
  <si>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</si>
  <si>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</si>
  <si>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</si>
  <si>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</si>
  <si>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</si>
  <si>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</si>
  <si>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</si>
  <si>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</si>
  <si>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</si>
  <si>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</si>
  <si>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</si>
  <si>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</si>
  <si>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</si>
  <si>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</si>
  <si>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</si>
  <si>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</si>
  <si>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</si>
  <si>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</si>
  <si>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</si>
  <si>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</si>
  <si>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</si>
  <si>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</si>
  <si>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</si>
  <si>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</si>
  <si>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</si>
  <si>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</si>
  <si>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</si>
  <si>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</si>
  <si>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</si>
  <si>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</si>
  <si>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</si>
  <si>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</si>
  <si>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</si>
  <si>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</si>
  <si>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</si>
  <si>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</si>
  <si>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</si>
  <si>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</si>
  <si>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</si>
  <si>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</si>
  <si>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</si>
  <si>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</si>
  <si>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</si>
  <si>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</si>
  <si>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</si>
  <si>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</si>
  <si>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</si>
  <si>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</si>
  <si>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</si>
  <si>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</si>
  <si>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</si>
  <si>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</si>
  <si>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</si>
  <si>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</si>
  <si>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</si>
  <si>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</si>
  <si>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</si>
  <si>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</si>
  <si>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</si>
  <si>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</si>
  <si>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</si>
  <si>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</si>
  <si>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</si>
  <si>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</si>
  <si>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</si>
  <si>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</si>
  <si>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</si>
  <si>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</si>
  <si>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</si>
  <si>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</si>
  <si>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</si>
  <si>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</si>
  <si>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</si>
  <si>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</si>
  <si>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</si>
  <si>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</si>
  <si>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</si>
  <si>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</si>
  <si>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</si>
  <si>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</si>
  <si>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</si>
  <si>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</si>
  <si>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</si>
  <si>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</si>
  <si>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</si>
  <si>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</si>
  <si>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</si>
  <si>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</si>
  <si>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</si>
  <si>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</si>
  <si>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</si>
  <si>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</si>
  <si>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</si>
  <si>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</si>
  <si>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</si>
  <si>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</si>
  <si>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</si>
  <si>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</si>
  <si>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</si>
  <si>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</si>
  <si>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</si>
  <si>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</si>
  <si>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</si>
  <si>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</si>
  <si>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</si>
  <si>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</si>
  <si>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</si>
  <si>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</si>
  <si>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</si>
  <si>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</si>
  <si>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</si>
  <si>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</si>
  <si>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</si>
  <si>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</si>
  <si>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</si>
  <si>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</si>
  <si>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</si>
  <si>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</si>
  <si>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</si>
  <si>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</si>
  <si>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</si>
  <si>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</si>
  <si>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</si>
  <si>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</si>
  <si>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</si>
  <si>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</si>
  <si>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</si>
  <si>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</si>
  <si>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</si>
  <si>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</si>
  <si>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</si>
  <si>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</si>
  <si>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</si>
  <si>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</si>
  <si>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</si>
  <si>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</si>
  <si>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</si>
  <si>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</si>
  <si>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</si>
  <si>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</si>
  <si>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</si>
  <si>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</si>
  <si>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</si>
  <si>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</si>
  <si>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</si>
  <si>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</si>
  <si>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</si>
  <si>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</si>
  <si>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</si>
  <si>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</si>
  <si>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</si>
  <si>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</si>
  <si>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</si>
  <si>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</si>
  <si>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</si>
  <si>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</si>
  <si>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</si>
  <si>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</si>
  <si>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</si>
  <si>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</si>
  <si>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</si>
  <si>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</si>
  <si>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</si>
  <si>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</si>
  <si>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</si>
  <si>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</si>
  <si>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</si>
  <si>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</si>
  <si>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</si>
  <si>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</si>
  <si>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</si>
  <si>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</si>
  <si>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</si>
  <si>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</si>
  <si>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</si>
  <si>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</si>
  <si>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</si>
  <si>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</si>
  <si>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</si>
  <si>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</si>
  <si>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</si>
  <si>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</si>
  <si>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</si>
  <si>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</si>
  <si>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</si>
  <si>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</si>
  <si>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</si>
  <si>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</si>
  <si>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</si>
  <si>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</si>
  <si>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</si>
  <si>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</si>
  <si>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</si>
  <si>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</si>
  <si>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</si>
  <si>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</si>
  <si>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</si>
  <si>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</si>
  <si>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</si>
  <si>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</si>
  <si>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</si>
  <si>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</si>
  <si>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</si>
  <si>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</si>
  <si>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</si>
  <si>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</si>
  <si>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</si>
  <si>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</si>
  <si>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</si>
  <si>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</si>
  <si>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</si>
  <si>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</si>
  <si>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</si>
  <si>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</si>
  <si>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</si>
  <si>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</si>
  <si>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</si>
  <si>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</si>
  <si>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</si>
  <si>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</si>
  <si>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</si>
  <si>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</si>
  <si>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</si>
  <si>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</si>
  <si>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</si>
  <si>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</si>
  <si>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</si>
  <si>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</si>
  <si>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</si>
  <si>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</si>
  <si>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</si>
  <si>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</si>
  <si>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</si>
  <si>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</si>
  <si>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</si>
  <si>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</si>
  <si>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</si>
  <si>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</si>
  <si>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</si>
  <si>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</si>
  <si>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</si>
  <si>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</si>
  <si>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</si>
  <si>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</si>
  <si>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</si>
  <si>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</si>
  <si>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</si>
  <si>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</si>
  <si>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</si>
  <si>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</si>
  <si>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</si>
  <si>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</si>
  <si>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</si>
  <si>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</si>
  <si>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</si>
  <si>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</si>
  <si>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</si>
  <si>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</si>
  <si>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</si>
  <si>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</si>
  <si>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</si>
  <si>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</si>
  <si>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</si>
  <si>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</si>
  <si>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</si>
  <si>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</si>
  <si>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</si>
  <si>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</si>
  <si>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</si>
  <si>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</si>
  <si>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</si>
  <si>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</si>
  <si>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</si>
  <si>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</si>
  <si>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</si>
  <si>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</si>
  <si>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</si>
  <si>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</si>
  <si>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</si>
  <si>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</si>
  <si>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</si>
  <si>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</si>
  <si>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</si>
  <si>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</si>
  <si>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</si>
  <si>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</si>
  <si>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</si>
  <si>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</si>
  <si>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</si>
  <si>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</si>
  <si>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</si>
  <si>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</si>
  <si>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</si>
  <si>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</si>
  <si>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</si>
  <si>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</si>
  <si>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</si>
  <si>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</si>
  <si>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</si>
  <si>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</si>
  <si>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</si>
  <si>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</si>
  <si>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</si>
  <si>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</si>
  <si>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</si>
  <si>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</si>
  <si>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</si>
  <si>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</si>
  <si>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</si>
  <si>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</si>
  <si>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</si>
  <si>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</si>
  <si>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</si>
  <si>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</si>
  <si>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</si>
  <si>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</si>
  <si>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</si>
  <si>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</si>
  <si>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</si>
  <si>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</si>
  <si>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</si>
  <si>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</si>
  <si>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</si>
  <si>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</si>
  <si>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</si>
  <si>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</si>
  <si>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</si>
  <si>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</si>
  <si>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</si>
  <si>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</si>
  <si>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</si>
  <si>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</si>
  <si>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</si>
  <si>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</si>
  <si>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</si>
  <si>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</si>
  <si>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</si>
  <si>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</si>
  <si>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</si>
  <si>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</si>
  <si>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</si>
  <si>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</si>
  <si>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</si>
  <si>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</si>
  <si>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</si>
  <si>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</si>
  <si>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</si>
  <si>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</si>
  <si>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</si>
  <si>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</si>
  <si>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</si>
  <si>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</si>
  <si>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</si>
  <si>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</si>
  <si>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</si>
  <si>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</si>
  <si>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</si>
  <si>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</si>
  <si>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</si>
  <si>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</si>
  <si>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</si>
  <si>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</si>
  <si>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</si>
  <si>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</si>
  <si>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</si>
  <si>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</si>
  <si>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</si>
  <si>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</si>
  <si>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</si>
  <si>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</si>
  <si>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</si>
  <si>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</si>
  <si>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</si>
  <si>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</si>
  <si>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</si>
  <si>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</si>
  <si>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</si>
  <si>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</si>
  <si>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</si>
  <si>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</si>
  <si>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</si>
  <si>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</si>
  <si>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</si>
  <si>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</si>
  <si>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</si>
  <si>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</si>
  <si>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</si>
  <si>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</si>
  <si>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</si>
  <si>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</si>
  <si>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</si>
  <si>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</si>
  <si>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</si>
  <si>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</si>
  <si>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</si>
  <si>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</si>
  <si>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</si>
  <si>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</si>
  <si>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</si>
  <si>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</si>
  <si>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</si>
  <si>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</si>
  <si>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</si>
  <si>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</si>
  <si>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</si>
  <si>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</si>
  <si>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</si>
  <si>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</si>
  <si>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</si>
  <si>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</si>
  <si>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</si>
  <si>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</si>
  <si>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</si>
  <si>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</si>
  <si>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</si>
  <si>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</si>
  <si>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</si>
  <si>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</si>
  <si>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</si>
  <si>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</si>
  <si>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</si>
  <si>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</si>
  <si>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</si>
  <si>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</si>
  <si>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</si>
  <si>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</si>
  <si>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</si>
  <si>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</si>
  <si>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</si>
  <si>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</si>
  <si>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</si>
  <si>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</si>
  <si>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</si>
  <si>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</si>
  <si>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</si>
  <si>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</si>
  <si>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</si>
  <si>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</si>
  <si>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</si>
  <si>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</si>
  <si>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</si>
  <si>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</si>
  <si>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</si>
  <si>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</si>
  <si>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</si>
  <si>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</si>
  <si>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</si>
  <si>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</si>
  <si>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</si>
  <si>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</si>
  <si>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</si>
  <si>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</si>
  <si>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</si>
  <si>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</si>
  <si>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</si>
  <si>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</si>
  <si>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</si>
  <si>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</si>
  <si>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</si>
  <si>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</si>
  <si>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</si>
  <si>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</si>
  <si>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</si>
  <si>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</si>
  <si>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</si>
  <si>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</si>
  <si>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</si>
  <si>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</si>
  <si>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</si>
  <si>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</si>
  <si>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</si>
  <si>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</si>
  <si>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</si>
  <si>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</si>
  <si>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</si>
  <si>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</si>
  <si>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</si>
  <si>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</si>
  <si>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</si>
  <si>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</si>
  <si>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</si>
  <si>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</si>
  <si>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</si>
  <si>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</si>
  <si>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</si>
  <si>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</si>
  <si>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</si>
  <si>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</si>
  <si>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</si>
  <si>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</si>
  <si>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</si>
  <si>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</si>
  <si>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</si>
  <si>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</si>
  <si>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</si>
  <si>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</si>
  <si>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</si>
  <si>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</si>
  <si>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</si>
  <si>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</si>
  <si>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</si>
  <si>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</si>
  <si>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</si>
  <si>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</si>
  <si>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</si>
  <si>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</si>
  <si>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</si>
  <si>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</si>
  <si>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</si>
  <si>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</si>
  <si>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</si>
  <si>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</si>
  <si>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</si>
  <si>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</si>
  <si>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</si>
  <si>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</si>
  <si>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</si>
  <si>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</si>
  <si>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</si>
  <si>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</si>
  <si>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</si>
  <si>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</si>
  <si>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</si>
  <si>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</si>
  <si>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</si>
  <si>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</si>
  <si>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</si>
  <si>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</si>
  <si>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</si>
  <si>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</si>
  <si>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</si>
  <si>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</si>
  <si>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</si>
  <si>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</si>
  <si>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</si>
  <si>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</si>
  <si>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</si>
  <si>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</si>
  <si>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</si>
  <si>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</si>
  <si>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</si>
  <si>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</si>
  <si>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</si>
  <si>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</si>
  <si>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</si>
  <si>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</si>
  <si>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</si>
  <si>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</si>
  <si>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</si>
  <si>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</si>
  <si>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</si>
  <si>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</si>
  <si>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</si>
  <si>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</si>
  <si>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</si>
  <si>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</si>
  <si>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</si>
  <si>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</si>
  <si>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</si>
  <si>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</si>
  <si>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</si>
  <si>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</si>
  <si>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</si>
  <si>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</si>
  <si>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</si>
  <si>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</si>
  <si>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</si>
  <si>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</si>
  <si>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</si>
  <si>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</si>
  <si>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</si>
  <si>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</si>
  <si>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</si>
  <si>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</si>
  <si>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</si>
  <si>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</si>
  <si>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</si>
  <si>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</si>
  <si>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</si>
  <si>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</si>
  <si>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</si>
  <si>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</si>
  <si>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</si>
  <si>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</si>
  <si>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</si>
  <si>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</si>
  <si>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</si>
  <si>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</si>
  <si>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</si>
  <si>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</si>
  <si>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</si>
  <si>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</si>
  <si>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</si>
  <si>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</si>
  <si>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</si>
  <si>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</si>
  <si>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</si>
  <si>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</si>
  <si>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</si>
  <si>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</si>
  <si>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</si>
  <si>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</si>
  <si>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</si>
  <si>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</si>
  <si>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</si>
  <si>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</si>
  <si>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</si>
  <si>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</si>
  <si>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</si>
  <si>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</si>
  <si>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</si>
  <si>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</si>
  <si>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</si>
  <si>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</si>
  <si>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</si>
  <si>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</si>
  <si>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</si>
  <si>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</si>
  <si>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</si>
  <si>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</si>
  <si>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</si>
  <si>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</si>
  <si>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</si>
  <si>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</si>
  <si>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</si>
  <si>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</si>
  <si>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</si>
  <si>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</si>
  <si>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</si>
  <si>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</si>
  <si>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</si>
  <si>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</si>
  <si>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</si>
  <si>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</si>
  <si>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</si>
  <si>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</si>
  <si>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</si>
  <si>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</si>
  <si>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</si>
  <si>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</si>
  <si>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</si>
  <si>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</si>
  <si>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</si>
  <si>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</si>
  <si>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</si>
  <si>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</si>
  <si>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</si>
  <si>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</si>
  <si>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</si>
  <si>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</si>
  <si>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</si>
  <si>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</si>
  <si>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</si>
  <si>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</si>
  <si>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</si>
  <si>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</si>
  <si>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</si>
  <si>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</si>
  <si>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</si>
  <si>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</si>
  <si>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</si>
  <si>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</si>
  <si>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</si>
  <si>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</si>
  <si>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</si>
  <si>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</si>
  <si>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</si>
  <si>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</si>
  <si>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</si>
  <si>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</si>
  <si>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</si>
  <si>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</si>
  <si>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</si>
  <si>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</si>
  <si>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</si>
  <si>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</si>
  <si>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</si>
  <si>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</si>
  <si>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</si>
  <si>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</si>
  <si>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</si>
  <si>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</si>
  <si>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</si>
  <si>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</si>
  <si>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</si>
  <si>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</si>
  <si>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</si>
  <si>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</si>
  <si>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</si>
  <si>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</si>
  <si>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</si>
  <si>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</si>
  <si>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</si>
  <si>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</si>
  <si>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</si>
  <si>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</si>
  <si>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</si>
  <si>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</si>
  <si>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</si>
  <si>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</si>
  <si>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</si>
  <si>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</si>
  <si>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</si>
  <si>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</si>
  <si>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</si>
  <si>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</si>
  <si>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</si>
  <si>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</si>
  <si>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</si>
  <si>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</si>
  <si>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</si>
  <si>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</si>
  <si>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</si>
  <si>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</si>
  <si>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</si>
  <si>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</si>
  <si>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</si>
  <si>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</si>
  <si>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</si>
  <si>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</si>
  <si>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</si>
  <si>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</si>
  <si>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</si>
  <si>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</si>
  <si>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</si>
  <si>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</si>
  <si>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</si>
  <si>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</si>
  <si>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</si>
  <si>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</si>
  <si>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</si>
  <si>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</si>
  <si>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</si>
  <si>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</si>
  <si>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</si>
  <si>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</si>
  <si>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</si>
  <si>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</si>
  <si>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</si>
  <si>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</si>
  <si>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</si>
  <si>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</si>
  <si>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</si>
  <si>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</si>
  <si>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</si>
  <si>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</si>
  <si>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</si>
  <si>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</si>
  <si>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</si>
  <si>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</si>
  <si>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</si>
  <si>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</si>
  <si>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</si>
  <si>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</si>
  <si>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</si>
  <si>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</si>
  <si>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</si>
  <si>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</si>
  <si>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</si>
  <si>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</si>
  <si>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</si>
  <si>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</si>
  <si>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</si>
  <si>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</si>
  <si>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</si>
  <si>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</si>
  <si>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</si>
  <si>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</si>
  <si>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</si>
  <si>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</si>
  <si>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</si>
  <si>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</si>
  <si>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</si>
  <si>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</si>
  <si>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</si>
  <si>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</si>
  <si>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</si>
  <si>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</si>
  <si>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</si>
  <si>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</si>
  <si>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</si>
  <si>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</si>
  <si>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</si>
  <si>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</si>
  <si>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</si>
  <si>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</si>
  <si>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</si>
  <si>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</si>
  <si>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</si>
  <si>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</si>
  <si>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</si>
  <si>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</si>
  <si>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</si>
  <si>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</si>
  <si>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</si>
  <si>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</si>
  <si>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</si>
  <si>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</si>
  <si>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</si>
  <si>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</si>
  <si>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</si>
  <si>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</si>
  <si>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</si>
  <si>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</si>
  <si>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</si>
  <si>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</si>
  <si>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</si>
  <si>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</si>
  <si>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</si>
  <si>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</si>
  <si>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</si>
  <si>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</si>
  <si>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</si>
  <si>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</si>
  <si>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</si>
  <si>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</si>
  <si>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</si>
  <si>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</si>
  <si>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</si>
  <si>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</si>
  <si>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</si>
  <si>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</si>
  <si>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</si>
  <si>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</si>
  <si>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</si>
  <si>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</si>
  <si>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</si>
  <si>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</si>
  <si>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</si>
  <si>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</si>
  <si>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</si>
  <si>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</si>
  <si>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</si>
  <si>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</si>
  <si>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</si>
  <si>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</si>
  <si>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</si>
  <si>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</si>
  <si>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</si>
  <si>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</si>
  <si>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</si>
  <si>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</si>
  <si>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</si>
  <si>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</si>
  <si>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</si>
  <si>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</si>
  <si>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</si>
  <si>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</si>
  <si>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</si>
  <si>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</si>
  <si>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</si>
  <si>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</si>
  <si>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</si>
  <si>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</si>
  <si>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</si>
  <si>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</si>
  <si>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</si>
  <si>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</si>
  <si>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</si>
  <si>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</si>
  <si>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</si>
  <si>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</si>
  <si>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</si>
  <si>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</si>
  <si>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</si>
  <si>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</si>
  <si>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</si>
  <si>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</si>
  <si>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</si>
  <si>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</si>
  <si>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</si>
  <si>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</si>
  <si>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</si>
  <si>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</si>
  <si>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</si>
  <si>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</si>
  <si>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</si>
  <si>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</si>
  <si>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</si>
  <si>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</si>
  <si>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</si>
  <si>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</si>
  <si>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</si>
  <si>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</si>
  <si>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</si>
  <si>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</si>
  <si>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</si>
  <si>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</si>
  <si>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</si>
  <si>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</si>
  <si>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</si>
  <si>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</si>
  <si>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</si>
  <si>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</si>
  <si>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</si>
  <si>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</si>
  <si>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</si>
  <si>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</si>
  <si>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</si>
  <si>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</si>
  <si>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</si>
  <si>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</si>
  <si>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</si>
  <si>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</si>
  <si>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</si>
  <si>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</si>
  <si>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</si>
  <si>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</si>
  <si>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</si>
  <si>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</si>
  <si>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</si>
  <si>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</si>
  <si>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</si>
  <si>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</si>
  <si>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</si>
  <si>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</si>
  <si>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</si>
  <si>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</si>
  <si>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</si>
  <si>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</si>
  <si>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</si>
  <si>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</si>
  <si>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</si>
  <si>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</si>
  <si>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</si>
  <si>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</si>
  <si>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</si>
  <si>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</si>
  <si>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</si>
  <si>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</si>
  <si>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</si>
  <si>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</si>
  <si>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</si>
  <si>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</si>
  <si>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</si>
  <si>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</si>
  <si>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</si>
  <si>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</si>
  <si>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</si>
  <si>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</si>
  <si>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</si>
  <si>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</si>
  <si>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</si>
  <si>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</si>
  <si>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</si>
  <si>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</si>
  <si>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</si>
  <si>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</si>
  <si>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</si>
  <si>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</si>
  <si>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</si>
  <si>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</si>
  <si>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</si>
  <si>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</si>
  <si>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</si>
  <si>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</si>
  <si>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</si>
  <si>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</si>
  <si>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</si>
  <si>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</si>
  <si>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</si>
  <si>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</si>
  <si>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</si>
  <si>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</si>
  <si>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</si>
  <si>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</si>
  <si>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</si>
  <si>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</si>
  <si>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</si>
  <si>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</si>
  <si>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</si>
  <si>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</si>
  <si>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</si>
  <si>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</si>
  <si>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</si>
  <si>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</si>
  <si>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</si>
  <si>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</si>
  <si>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</si>
  <si>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</si>
  <si>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</si>
  <si>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</si>
  <si>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</si>
  <si>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</si>
  <si>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</si>
  <si>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</si>
  <si>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</si>
  <si>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</si>
  <si>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</si>
  <si>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</si>
  <si>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</si>
  <si>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</si>
  <si>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</si>
  <si>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</si>
  <si>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</si>
  <si>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</si>
  <si>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</si>
  <si>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</si>
  <si>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</si>
  <si>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</si>
  <si>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</si>
  <si>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</si>
  <si>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</si>
  <si>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</si>
  <si>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</si>
  <si>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</si>
  <si>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</si>
  <si>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</si>
  <si>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</si>
  <si>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</si>
  <si>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</si>
  <si>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</si>
  <si>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</si>
  <si>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</si>
  <si>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</si>
  <si>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</si>
  <si>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</si>
  <si>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</si>
  <si>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</si>
  <si>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</si>
  <si>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</si>
  <si>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</si>
  <si>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</si>
  <si>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</si>
  <si>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</si>
  <si>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</si>
  <si>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</si>
  <si>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</si>
  <si>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</si>
  <si>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</si>
  <si>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</si>
  <si>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</si>
  <si>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</si>
  <si>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</si>
  <si>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</si>
  <si>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</si>
  <si>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</si>
  <si>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</si>
  <si>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</si>
  <si>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</si>
  <si>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</si>
  <si>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</si>
  <si>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</si>
  <si>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</si>
  <si>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</si>
  <si>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</si>
  <si>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</si>
  <si>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</si>
  <si>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</si>
  <si>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</si>
  <si>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</si>
  <si>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</si>
  <si>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</si>
  <si>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</si>
  <si>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</si>
  <si>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</si>
  <si>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</si>
  <si>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</si>
  <si>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</si>
  <si>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</si>
  <si>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</si>
  <si>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</si>
  <si>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</si>
  <si>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</si>
  <si>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</si>
  <si>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</si>
  <si>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</si>
  <si>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</si>
  <si>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</si>
  <si>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</si>
  <si>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</si>
  <si>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</si>
  <si>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</si>
  <si>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</si>
  <si>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</si>
  <si>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</si>
  <si>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</si>
  <si>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</si>
  <si>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</si>
  <si>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</si>
  <si>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</si>
  <si>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</si>
  <si>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</si>
  <si>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</si>
  <si>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</si>
  <si>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</si>
  <si>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</si>
  <si>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</si>
  <si>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</si>
  <si>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</si>
  <si>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</si>
  <si>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</si>
  <si>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</si>
  <si>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</si>
  <si>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</si>
  <si>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</si>
  <si>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</si>
  <si>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</si>
  <si>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</si>
  <si>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</si>
  <si>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</si>
  <si>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</si>
  <si>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</si>
  <si>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</si>
  <si>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</si>
  <si>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</si>
  <si>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</si>
  <si>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</si>
  <si>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</si>
  <si>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</si>
  <si>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</si>
  <si>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</si>
  <si>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</si>
  <si>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</si>
  <si>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</si>
  <si>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</si>
  <si>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</si>
  <si>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</si>
  <si>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</si>
  <si>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</si>
  <si>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</si>
  <si>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</si>
  <si>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</si>
  <si>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</si>
  <si>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</si>
  <si>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</si>
  <si>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</si>
  <si>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</si>
  <si>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</si>
  <si>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</si>
  <si>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</si>
  <si>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</si>
  <si>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</si>
  <si>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</si>
  <si>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</si>
  <si>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</si>
  <si>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</si>
  <si>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</si>
  <si>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</si>
  <si>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</si>
  <si>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</si>
  <si>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</si>
  <si>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</si>
  <si>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</si>
  <si>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</si>
  <si>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</si>
  <si>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</si>
  <si>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</si>
  <si>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</si>
  <si>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</si>
  <si>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</si>
  <si>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</si>
  <si>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</si>
  <si>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</si>
  <si>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</si>
  <si>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</si>
  <si>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</si>
  <si>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</si>
  <si>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</si>
  <si>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</si>
  <si>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</si>
  <si>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</si>
  <si>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</si>
  <si>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</si>
  <si>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</si>
  <si>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</si>
  <si>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</si>
  <si>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</si>
  <si>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</si>
  <si>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</si>
  <si>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</si>
  <si>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</si>
  <si>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</si>
  <si>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</si>
  <si>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</si>
  <si>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</si>
  <si>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</si>
  <si>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</si>
  <si>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</si>
  <si>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</si>
  <si>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</si>
  <si>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</si>
  <si>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</si>
  <si>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</si>
  <si>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</si>
  <si>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</si>
  <si>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</si>
  <si>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</si>
  <si>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</si>
  <si>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</si>
  <si>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</si>
  <si>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</si>
  <si>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</si>
  <si>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</si>
  <si>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</si>
  <si>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</si>
  <si>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</si>
  <si>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</si>
  <si>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</si>
  <si>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</si>
  <si>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</si>
  <si>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</si>
  <si>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</si>
  <si>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</si>
  <si>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</si>
  <si>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</si>
  <si>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</si>
  <si>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</si>
  <si>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</si>
  <si>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</si>
  <si>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</si>
  <si>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</si>
  <si>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</si>
  <si>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</si>
  <si>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</si>
  <si>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</si>
  <si>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</si>
  <si>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</si>
  <si>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</si>
  <si>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</si>
  <si>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</si>
  <si>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</si>
  <si>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</si>
  <si>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</si>
  <si>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</si>
  <si>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</si>
  <si>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</si>
  <si>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</si>
  <si>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</si>
  <si>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</si>
  <si>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</si>
  <si>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</si>
  <si>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</si>
  <si>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</si>
  <si>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</si>
  <si>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</si>
  <si>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</si>
  <si>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</si>
  <si>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</si>
  <si>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</si>
  <si>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</si>
  <si>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</si>
  <si>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</si>
  <si>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</si>
  <si>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</si>
  <si>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</si>
  <si>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</si>
  <si>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</si>
  <si>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</si>
  <si>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</si>
  <si>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</si>
  <si>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</si>
  <si>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</si>
  <si>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</si>
  <si>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</si>
  <si>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</si>
  <si>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</si>
  <si>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</si>
  <si>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</si>
  <si>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</si>
  <si>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</si>
  <si>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</si>
  <si>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</si>
  <si>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</si>
  <si>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</si>
  <si>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</si>
  <si>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</si>
  <si>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</si>
  <si>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</si>
  <si>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</si>
  <si>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</si>
  <si>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</si>
  <si>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</si>
  <si>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</si>
  <si>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</si>
  <si>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</si>
  <si>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</si>
  <si>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</si>
  <si>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</si>
  <si>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</si>
  <si>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</si>
  <si>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</si>
  <si>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</si>
  <si>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</si>
  <si>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</si>
  <si>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</si>
  <si>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</si>
  <si>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</si>
  <si>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</si>
  <si>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</si>
  <si>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</si>
  <si>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</si>
  <si>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</si>
  <si>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</si>
  <si>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</si>
  <si>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</si>
  <si>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</si>
  <si>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</si>
  <si>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</si>
  <si>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</si>
  <si>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</si>
  <si>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</si>
  <si>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</si>
  <si>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</si>
  <si>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</si>
  <si>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</si>
  <si>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</si>
  <si>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</si>
  <si>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</si>
  <si>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</si>
  <si>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</si>
  <si>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</si>
  <si>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</si>
  <si>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</si>
  <si>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</si>
  <si>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</si>
  <si>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</si>
  <si>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</si>
  <si>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</si>
  <si>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</si>
  <si>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</si>
  <si>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</si>
  <si>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</si>
  <si>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</si>
  <si>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</si>
  <si>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</si>
  <si>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</si>
  <si>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</si>
  <si>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</si>
  <si>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</si>
  <si>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</si>
  <si>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</si>
  <si>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</si>
  <si>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</si>
  <si>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</si>
  <si>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</si>
  <si>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</si>
  <si>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</si>
  <si>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</si>
  <si>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</si>
  <si>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</si>
  <si>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</si>
  <si>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</si>
  <si>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</si>
  <si>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</si>
  <si>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</si>
  <si>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</si>
  <si>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</si>
  <si>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</si>
  <si>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</si>
  <si>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</si>
  <si>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</si>
  <si>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</si>
  <si>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</si>
  <si>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</si>
  <si>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</si>
  <si>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</si>
  <si>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</si>
  <si>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</si>
  <si>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</si>
  <si>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</si>
  <si>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</si>
  <si>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</si>
  <si>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</si>
  <si>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</si>
  <si>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</si>
  <si>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</si>
  <si>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</si>
  <si>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</si>
  <si>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</si>
  <si>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</si>
  <si>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</si>
  <si>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</si>
  <si>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</si>
  <si>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</si>
  <si>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</si>
  <si>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</si>
  <si>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</si>
  <si>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</si>
  <si>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</si>
  <si>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</si>
  <si>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</si>
  <si>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</si>
  <si>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</si>
  <si>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</si>
  <si>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</si>
  <si>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</si>
  <si>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</si>
  <si>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</si>
  <si>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</si>
  <si>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</si>
  <si>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</si>
  <si>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</si>
  <si>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</si>
  <si>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</si>
  <si>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</si>
  <si>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</si>
  <si>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</si>
  <si>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</si>
  <si>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</si>
  <si>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</si>
  <si>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</si>
  <si>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</si>
  <si>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</si>
  <si>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</si>
  <si>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</si>
  <si>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</si>
  <si>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</si>
  <si>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</si>
  <si>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</si>
  <si>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</si>
  <si>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</si>
  <si>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</si>
  <si>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</si>
  <si>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</si>
  <si>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</si>
  <si>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</si>
  <si>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</si>
  <si>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</si>
  <si>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</si>
  <si>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</si>
  <si>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</si>
  <si>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</si>
  <si>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</si>
  <si>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</si>
  <si>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</si>
  <si>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</si>
  <si>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</si>
  <si>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</si>
  <si>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</si>
  <si>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</si>
  <si>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</si>
  <si>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</si>
  <si>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</si>
  <si>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</si>
  <si>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</si>
  <si>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</si>
  <si>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</si>
  <si>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</si>
  <si>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</si>
  <si>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</si>
  <si>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</si>
  <si>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</si>
  <si>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</si>
  <si>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</si>
  <si>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</si>
  <si>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</si>
  <si>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</si>
  <si>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</si>
  <si>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</si>
  <si>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</si>
  <si>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</si>
  <si>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</si>
  <si>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</si>
  <si>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</si>
  <si>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</si>
  <si>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</si>
  <si>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</si>
  <si>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</si>
  <si>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</si>
  <si>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</si>
  <si>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</si>
  <si>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</si>
  <si>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</si>
  <si>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</si>
  <si>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</si>
  <si>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</si>
  <si>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</si>
  <si>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</si>
  <si>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</si>
  <si>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</si>
  <si>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</si>
  <si>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</si>
  <si>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</si>
  <si>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</si>
  <si>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</si>
  <si>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</si>
  <si>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</si>
  <si>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</si>
  <si>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</si>
  <si>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</si>
  <si>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</si>
  <si>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</si>
  <si>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</si>
  <si>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</si>
  <si>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</si>
  <si>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</si>
  <si>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</si>
  <si>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</si>
  <si>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</si>
  <si>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</si>
  <si>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</si>
  <si>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</si>
  <si>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</si>
  <si>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</si>
  <si>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</si>
  <si>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</si>
  <si>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</si>
  <si>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</si>
  <si>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</si>
  <si>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</si>
  <si>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</si>
  <si>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</si>
  <si>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</si>
  <si>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</si>
  <si>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</si>
  <si>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</si>
  <si>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</si>
  <si>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</si>
  <si>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</si>
  <si>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</si>
  <si>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</si>
  <si>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</si>
  <si>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</si>
  <si>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</si>
  <si>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</si>
  <si>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</si>
  <si>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</si>
  <si>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</si>
  <si>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</si>
  <si>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</si>
  <si>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</si>
  <si>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</si>
  <si>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</si>
  <si>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</si>
  <si>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</si>
  <si>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</si>
  <si>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</si>
  <si>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</si>
  <si>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</si>
  <si>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</si>
  <si>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</si>
  <si>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</si>
  <si>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</si>
  <si>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</si>
  <si>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</si>
  <si>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</si>
  <si>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</si>
  <si>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</si>
  <si>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</si>
  <si>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</si>
  <si>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</si>
  <si>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</si>
  <si>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</si>
  <si>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</si>
  <si>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</si>
  <si>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</si>
  <si>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</si>
  <si>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</si>
  <si>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</si>
  <si>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</si>
  <si>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</si>
  <si>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</si>
  <si>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</si>
  <si>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</si>
  <si>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</si>
  <si>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</si>
  <si>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</si>
  <si>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</si>
  <si>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</si>
  <si>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</si>
  <si>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</si>
  <si>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</si>
  <si>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</si>
  <si>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</si>
  <si>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</si>
  <si>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</si>
  <si>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</si>
  <si>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</si>
  <si>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</si>
  <si>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</si>
  <si>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</si>
  <si>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</si>
  <si>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</si>
  <si>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</si>
  <si>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</si>
  <si>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</si>
  <si>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</si>
  <si>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</si>
  <si>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</si>
  <si>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</si>
  <si>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</si>
  <si>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</si>
  <si>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</si>
  <si>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</si>
  <si>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</si>
  <si>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</si>
  <si>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</si>
  <si>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</si>
  <si>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</si>
  <si>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</si>
  <si>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</si>
  <si>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</si>
  <si>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</si>
  <si>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</si>
  <si>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</si>
  <si>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</si>
  <si>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</si>
  <si>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</si>
  <si>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</si>
  <si>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</si>
  <si>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</si>
  <si>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</si>
  <si>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</si>
  <si>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</si>
  <si>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</si>
  <si>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</si>
  <si>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</si>
  <si>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</si>
  <si>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</si>
  <si>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</si>
  <si>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</si>
  <si>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</si>
  <si>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</si>
  <si>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</si>
  <si>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</si>
  <si>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</si>
  <si>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</si>
  <si>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</si>
  <si>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</si>
  <si>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</si>
  <si>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</si>
  <si>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</si>
  <si>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</si>
  <si>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</si>
  <si>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</si>
  <si>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</si>
  <si>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</si>
  <si>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</si>
  <si>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</si>
  <si>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</si>
  <si>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</si>
  <si>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</si>
  <si>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</si>
  <si>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</si>
  <si>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</si>
  <si>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</si>
  <si>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</si>
  <si>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</si>
  <si>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</si>
  <si>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</si>
  <si>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</si>
  <si>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</si>
  <si>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</si>
  <si>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</si>
  <si>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</si>
  <si>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</si>
  <si>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</si>
  <si>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</si>
  <si>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</si>
  <si>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</si>
  <si>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</si>
  <si>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</si>
  <si>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</si>
  <si>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</si>
  <si>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</si>
  <si>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</si>
  <si>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</si>
  <si>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</si>
  <si>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</si>
  <si>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</si>
  <si>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</si>
  <si>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</si>
  <si>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</si>
  <si>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</si>
  <si>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</si>
  <si>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</si>
  <si>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</si>
  <si>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</si>
  <si>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</si>
  <si>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</si>
  <si>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</si>
  <si>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</si>
  <si>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</si>
  <si>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</si>
  <si>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</si>
  <si>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</si>
  <si>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</si>
  <si>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</si>
  <si>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</si>
  <si>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</si>
  <si>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</si>
  <si>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</si>
  <si>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</si>
  <si>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</si>
  <si>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</si>
  <si>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</si>
  <si>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</si>
  <si>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</si>
  <si>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</si>
  <si>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</si>
  <si>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</si>
  <si>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</si>
  <si>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</si>
  <si>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</si>
  <si>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</si>
  <si>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</si>
  <si>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</si>
  <si>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</si>
  <si>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</si>
  <si>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</si>
  <si>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</si>
  <si>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</si>
  <si>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</si>
  <si>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</si>
  <si>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</si>
  <si>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</si>
  <si>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</si>
  <si>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</si>
  <si>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</si>
  <si>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</si>
  <si>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</si>
  <si>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</si>
  <si>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</si>
  <si>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</si>
  <si>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</si>
  <si>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</si>
  <si>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</si>
  <si>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</si>
  <si>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</si>
  <si>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</si>
  <si>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</si>
  <si>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</si>
  <si>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</si>
  <si>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</si>
  <si>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</si>
  <si>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</si>
  <si>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</si>
  <si>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</si>
  <si>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</si>
  <si>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</si>
  <si>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</si>
  <si>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</si>
  <si>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</si>
  <si>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</si>
  <si>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</si>
  <si>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</si>
  <si>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</si>
  <si>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</si>
  <si>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</si>
  <si>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</si>
  <si>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</si>
  <si>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</si>
  <si>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</si>
  <si>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</si>
  <si>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</si>
  <si>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</si>
  <si>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</si>
  <si>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</si>
  <si>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</si>
  <si>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</si>
  <si>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</si>
  <si>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</si>
  <si>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</si>
  <si>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</si>
  <si>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</si>
  <si>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</si>
  <si>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</si>
  <si>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</si>
  <si>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</si>
  <si>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</si>
  <si>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</si>
  <si>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</si>
  <si>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</si>
  <si>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</si>
  <si>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</si>
  <si>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</si>
  <si>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</si>
  <si>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</si>
  <si>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</si>
  <si>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</si>
  <si>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</si>
  <si>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</si>
  <si>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</si>
  <si>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</si>
  <si>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</si>
  <si>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</si>
  <si>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</si>
  <si>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</si>
  <si>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</si>
  <si>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</si>
  <si>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</si>
  <si>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</si>
  <si>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</si>
  <si>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</si>
  <si>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</si>
  <si>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</si>
  <si>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</si>
  <si>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</si>
  <si>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</si>
  <si>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</si>
  <si>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</si>
  <si>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</si>
  <si>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</si>
  <si>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</si>
  <si>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</si>
  <si>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</si>
  <si>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</si>
  <si>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</si>
  <si>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</si>
  <si>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</si>
  <si>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</si>
  <si>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</si>
  <si>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</si>
  <si>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</si>
  <si>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</si>
  <si>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</si>
  <si>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</si>
  <si>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</si>
  <si>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</si>
  <si>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</si>
  <si>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</si>
  <si>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</si>
  <si>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</si>
  <si>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</si>
  <si>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</si>
  <si>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</si>
  <si>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</si>
  <si>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</si>
  <si>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</si>
  <si>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</si>
  <si>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</si>
  <si>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</si>
  <si>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</si>
  <si>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</si>
  <si>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</si>
  <si>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</si>
  <si>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</si>
  <si>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</si>
  <si>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</si>
  <si>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</si>
  <si>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</si>
  <si>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</si>
  <si>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</si>
  <si>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</si>
  <si>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</si>
  <si>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</si>
  <si>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</si>
  <si>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</si>
  <si>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</si>
  <si>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</si>
  <si>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</si>
  <si>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</si>
  <si>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</si>
  <si>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</si>
  <si>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</si>
  <si>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</si>
  <si>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</si>
  <si>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</si>
  <si>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</si>
  <si>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</si>
  <si>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</si>
  <si>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</si>
  <si>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</si>
  <si>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</si>
  <si>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</si>
  <si>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</si>
  <si>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</si>
  <si>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</si>
  <si>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</si>
  <si>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</si>
  <si>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</si>
  <si>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</si>
  <si>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</si>
  <si>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</si>
  <si>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</si>
  <si>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</si>
  <si>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</si>
  <si>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</si>
  <si>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</si>
  <si>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</si>
  <si>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</si>
  <si>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</si>
  <si>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</si>
  <si>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</si>
  <si>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</si>
  <si>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</si>
  <si>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</si>
  <si>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</si>
  <si>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</si>
  <si>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</si>
  <si>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</si>
  <si>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</si>
  <si>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</si>
  <si>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</si>
  <si>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</si>
  <si>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</si>
  <si>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</si>
  <si>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</si>
  <si>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</si>
  <si>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</si>
  <si>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</si>
  <si>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</si>
  <si>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</si>
  <si>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</si>
  <si>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</si>
  <si>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</si>
  <si>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</si>
  <si>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</si>
  <si>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</si>
  <si>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</si>
  <si>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</si>
  <si>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</si>
  <si>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</si>
  <si>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</si>
  <si>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</si>
  <si>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</si>
  <si>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</si>
  <si>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</si>
  <si>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</si>
  <si>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</si>
  <si>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</si>
  <si>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</si>
  <si>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</si>
  <si>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</si>
  <si>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</si>
  <si>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</si>
  <si>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</si>
  <si>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</si>
  <si>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</si>
  <si>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</si>
  <si>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</si>
  <si>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</si>
  <si>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</si>
  <si>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</si>
  <si>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</si>
  <si>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</si>
  <si>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</si>
  <si>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</si>
  <si>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</si>
  <si>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</si>
  <si>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</si>
  <si>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</si>
  <si>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</si>
  <si>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</si>
  <si>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</si>
  <si>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</si>
  <si>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</si>
  <si>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</si>
  <si>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</si>
  <si>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</si>
  <si>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</si>
  <si>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</si>
  <si>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</si>
  <si>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</si>
  <si>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</si>
  <si>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</si>
  <si>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</si>
  <si>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</si>
  <si>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</si>
  <si>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</si>
  <si>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</si>
  <si>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</si>
  <si>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</si>
  <si>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</si>
  <si>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</si>
  <si>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</si>
  <si>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</si>
  <si>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</si>
  <si>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</si>
  <si>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</si>
  <si>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</si>
  <si>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</si>
  <si>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</si>
  <si>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</si>
  <si>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</si>
  <si>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</si>
  <si>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</si>
  <si>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</si>
  <si>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</si>
  <si>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</si>
  <si>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</si>
  <si>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</si>
  <si>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</si>
  <si>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</si>
  <si>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</si>
  <si>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</si>
  <si>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</si>
  <si>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</si>
  <si>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</si>
  <si>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</si>
  <si>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</si>
  <si>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</si>
  <si>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</si>
  <si>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</si>
  <si>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</si>
  <si>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</si>
  <si>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</si>
  <si>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</si>
  <si>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</si>
  <si>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</si>
  <si>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</si>
  <si>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</si>
  <si>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</si>
  <si>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</si>
  <si>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</si>
  <si>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</si>
  <si>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</si>
  <si>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</si>
  <si>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</si>
  <si>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</si>
  <si>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</si>
  <si>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</si>
  <si>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</si>
  <si>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</si>
  <si>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</si>
  <si>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</si>
  <si>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</si>
  <si>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</si>
  <si>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</si>
  <si>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</si>
  <si>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</si>
  <si>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</si>
  <si>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</si>
  <si>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</si>
  <si>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</si>
  <si>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</si>
  <si>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</si>
  <si>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</si>
  <si>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</si>
  <si>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</si>
  <si>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</si>
  <si>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</si>
  <si>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</si>
  <si>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</si>
  <si>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</si>
  <si>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</si>
  <si>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</si>
  <si>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</si>
  <si>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</si>
  <si>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</si>
  <si>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</si>
  <si>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</si>
  <si>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</si>
  <si>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</si>
  <si>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</si>
  <si>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</si>
  <si>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</si>
  <si>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</si>
  <si>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</si>
  <si>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</si>
  <si>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</si>
  <si>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</si>
  <si>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</si>
  <si>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</si>
  <si>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</si>
  <si>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</si>
  <si>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</si>
  <si>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</si>
  <si>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</si>
  <si>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</si>
  <si>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</si>
  <si>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</si>
  <si>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</si>
  <si>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</si>
  <si>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</si>
  <si>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</si>
  <si>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</si>
  <si>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</si>
  <si>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</si>
  <si>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</si>
  <si>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</si>
  <si>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</si>
  <si>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</si>
  <si>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</si>
  <si>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</si>
  <si>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</si>
  <si>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</si>
  <si>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</si>
  <si>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</si>
  <si>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</si>
  <si>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</si>
  <si>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</si>
  <si>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</si>
  <si>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</si>
  <si>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</si>
  <si>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</si>
  <si>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</si>
  <si>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</si>
  <si>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</si>
  <si>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</si>
  <si>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</si>
  <si>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</si>
  <si>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</si>
  <si>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</si>
  <si>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</si>
  <si>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</si>
  <si>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</si>
  <si>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</si>
  <si>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</si>
  <si>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</si>
  <si>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</si>
  <si>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</si>
  <si>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</si>
  <si>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</si>
  <si>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</si>
  <si>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</si>
  <si>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</si>
  <si>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</si>
  <si>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</si>
  <si>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</si>
  <si>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</si>
  <si>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</si>
  <si>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</si>
  <si>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</si>
  <si>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</si>
  <si>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</si>
  <si>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</si>
  <si>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</si>
  <si>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</si>
  <si>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</si>
  <si>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</si>
  <si>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</si>
  <si>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</si>
  <si>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</si>
  <si>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</si>
  <si>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</si>
  <si>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</si>
  <si>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</si>
  <si>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</si>
  <si>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</si>
  <si>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</si>
  <si>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</si>
  <si>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</si>
  <si>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</si>
  <si>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</si>
  <si>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</si>
  <si>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</si>
  <si>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</si>
  <si>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</si>
  <si>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</si>
  <si>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</si>
  <si>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</si>
  <si>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</si>
  <si>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</si>
  <si>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</si>
  <si>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</si>
  <si>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</si>
  <si>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</si>
  <si>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</si>
  <si>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</si>
  <si>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</si>
  <si>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</si>
  <si>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</si>
  <si>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</si>
  <si>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</si>
  <si>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</si>
  <si>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</si>
  <si>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</si>
  <si>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</si>
  <si>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</si>
  <si>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</si>
  <si>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</si>
  <si>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</si>
  <si>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</si>
  <si>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</si>
  <si>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</si>
  <si>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</si>
  <si>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</si>
  <si>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</si>
  <si>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</si>
  <si>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</si>
  <si>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</si>
  <si>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</si>
  <si>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</si>
  <si>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</si>
  <si>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</si>
  <si>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</si>
  <si>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</si>
  <si>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</si>
  <si>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</si>
  <si>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</si>
  <si>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</si>
  <si>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</si>
  <si>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PCM-20251115-00002191</t>
  </si>
  <si>
    <t xml:space="preserve">Access issue at night  site located inside desert and we'll send EM team at Morning to check </t>
  </si>
  <si>
    <t xml:space="preserve"> PCM-20250215-00000830 </t>
  </si>
  <si>
    <t>LTE site still down and  site located in aramco area access issue need special permission</t>
  </si>
  <si>
    <t>PCM-20251115-00001785</t>
  </si>
  <si>
    <t xml:space="preserve">access issue as site  Located at seaport accessible during working hours and days </t>
  </si>
  <si>
    <t>PCM-20251115-00002304</t>
  </si>
  <si>
    <t xml:space="preserve">site has access night issue located at USF area and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</si>
  <si>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</si>
  <si>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</si>
  <si>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</si>
  <si>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</si>
  <si>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</si>
  <si>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</si>
  <si>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</si>
  <si>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</si>
  <si>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 xml:space="preserve">NO PCM </t>
  </si>
  <si>
    <t xml:space="preserve">Underground cable issue </t>
  </si>
  <si>
    <t>SCECO power not available , site has access issue as all access road closed  due to civil work and no access for car , EM team trying to find the anther way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</si>
</sst>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xf numFmtId="22" fontId="28" fillId="2" borderId="7" xfId="0" applyNumberFormat="1" applyFont="1" applyFill="1" applyBorder="1" applyAlignment="1">
      <alignment horizontal="center" vertical="center" wrapText="1"/>
    </xf>
    <xf numFmtId="0" fontId="23" fillId="0" borderId="8" xfId="0" applyFont="1" applyBorder="1" applyAlignment="1">
      <alignment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 totalsRowShown="0" headerRowDxfId="174" dataDxfId="173" headerRowBorderDxfId="171" tableBorderDxfId="172" totalsRowBorderDxfId="170">
  <autoFilter ref="A1:L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7" totalsRowShown="0" headerRowDxfId="157" dataDxfId="156" headerRowBorderDxfId="154" tableBorderDxfId="155" totalsRowBorderDxfId="153">
  <autoFilter ref="A1:CJ2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6" totalsRowShown="0" headerRowDxfId="64" dataDxfId="63" headerRowBorderDxfId="61" tableBorderDxfId="62">
  <autoFilter ref="A1:L9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2" totalsRowShown="0" headerRowDxfId="48" dataDxfId="47" headerRowBorderDxfId="45" tableBorderDxfId="46" totalsRowBorderDxfId="44">
  <autoFilter ref="A1:L8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84" totalsRowShown="0" headerRowDxfId="31" dataDxfId="30" headerRowBorderDxfId="28" tableBorderDxfId="29">
  <autoFilter ref="A1:L18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11" totalsRowShown="0" headerRowDxfId="15" dataDxfId="14" headerRowBorderDxfId="12" tableBorderDxfId="13">
  <autoFilter ref="A1:L11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8"/>
  <sheetViews>
    <sheetView workbookViewId="0">
      <selection activeCell="K4" sqref="K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313.88654722222418</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8" ca="1" si="0">IFERROR(NOW()-F3,"")</f>
        <v>45976.83497314815</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45976.83497314815</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45976.83497314815</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45976.83497314815</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45976.83497314815</v>
      </c>
      <c r="H7" s="111"/>
      <c r="I7" s="109" t="str">
        <f>IFERROR(VLOOKUP(D7,DB!A:F,6,0),"")</f>
        <v/>
      </c>
      <c r="J7" s="109" t="str">
        <f>IFERROR(VLOOKUP(D7,DB!A:G,7,0),"")</f>
        <v/>
      </c>
      <c r="K7" s="113"/>
      <c r="L7" s="114" t="str">
        <f>IFERROR(VLOOKUP(D7,DB!A:I,9,0),"")</f>
        <v/>
      </c>
    </row>
    <row r="8" spans="1:15" ht="15" customHeight="1">
      <c r="A8" s="117"/>
      <c r="B8" s="118" t="str">
        <f>IFERROR(VLOOKUP(D8,DB!A:K,11,0),"")</f>
        <v/>
      </c>
      <c r="C8" s="118"/>
      <c r="D8" s="118"/>
      <c r="E8" s="119"/>
      <c r="F8" s="120"/>
      <c r="G8" s="121">
        <f t="shared" ca="1" si="0"/>
        <v>45976.83497314815</v>
      </c>
      <c r="H8" s="120"/>
      <c r="I8" s="118" t="str">
        <f>IFERROR(VLOOKUP(D8,DB!A:F,6,0),"")</f>
        <v/>
      </c>
      <c r="J8" s="118" t="str">
        <f>IFERROR(VLOOKUP(D8,DB!A:G,7,0),"")</f>
        <v/>
      </c>
      <c r="K8" s="122"/>
      <c r="L8" s="123" t="str">
        <f>IFERROR(VLOOKUP(D8,DB!A:I,9,0),"")</f>
        <v/>
      </c>
    </row>
    <row r="9" spans="1:15" ht="15" customHeight="1">
      <c r="A9" s="150"/>
      <c r="B9" s="151" t="str">
        <f>IFERROR(VLOOKUP(D9,DB!A:K,11,0),"")</f>
        <v/>
      </c>
      <c r="C9" s="151"/>
      <c r="D9" s="151"/>
      <c r="E9" s="152"/>
      <c r="F9" s="149"/>
      <c r="G9" s="153">
        <f ca="1">IFERROR(NOW()-F9,"")</f>
        <v>45976.83497314815</v>
      </c>
      <c r="H9" s="149"/>
      <c r="I9" s="151" t="str">
        <f>IFERROR(VLOOKUP(D9,DB!A:F,6,0),"")</f>
        <v/>
      </c>
      <c r="J9" s="151" t="str">
        <f>IFERROR(VLOOKUP(D9,DB!A:G,7,0),"")</f>
        <v/>
      </c>
      <c r="K9" s="154"/>
      <c r="L9" s="155" t="str">
        <f>IFERROR(VLOOKUP(D9,DB!A:I,9,0),"")</f>
        <v/>
      </c>
    </row>
    <row r="10" spans="1:15" ht="15" customHeight="1">
      <c r="A10" s="150"/>
      <c r="B10" s="151" t="str">
        <f>IFERROR(VLOOKUP(D10,DB!A:K,11,0),"")</f>
        <v/>
      </c>
      <c r="C10" s="151"/>
      <c r="D10" s="151"/>
      <c r="E10" s="152"/>
      <c r="F10" s="149"/>
      <c r="G10" s="153">
        <f ca="1">IFERROR(NOW()-F10,"")</f>
        <v>45976.83497314815</v>
      </c>
      <c r="H10" s="149"/>
      <c r="I10" s="151" t="str">
        <f>IFERROR(VLOOKUP(D10,DB!A:F,6,0),"")</f>
        <v/>
      </c>
      <c r="J10" s="151" t="str">
        <f>IFERROR(VLOOKUP(D10,DB!A:G,7,0),"")</f>
        <v/>
      </c>
      <c r="K10" s="154"/>
      <c r="L10" s="155" t="str">
        <f>IFERROR(VLOOKUP(D10,DB!A:I,9,0),"")</f>
        <v/>
      </c>
    </row>
    <row r="11" spans="1:15" ht="15" customHeight="1">
      <c r="A11" s="150"/>
      <c r="B11" s="151" t="str">
        <f>IFERROR(VLOOKUP(D11,DB!A:K,11,0),"")</f>
        <v/>
      </c>
      <c r="C11" s="151"/>
      <c r="D11" s="151"/>
      <c r="E11" s="152"/>
      <c r="F11" s="149"/>
      <c r="G11" s="153">
        <f ca="1">IFERROR(NOW()-F11,"")</f>
        <v>45976.83497314815</v>
      </c>
      <c r="H11" s="149"/>
      <c r="I11" s="151" t="str">
        <f>IFERROR(VLOOKUP(D11,DB!A:F,6,0),"")</f>
        <v/>
      </c>
      <c r="J11" s="151" t="str">
        <f>IFERROR(VLOOKUP(D11,DB!A:G,7,0),"")</f>
        <v/>
      </c>
      <c r="K11" s="154"/>
      <c r="L11" s="155" t="str">
        <f>IFERROR(VLOOKUP(D11,DB!A:I,9,0),"")</f>
        <v/>
      </c>
    </row>
    <row r="12" spans="1:15" ht="15" customHeight="1">
      <c r="A12" s="150"/>
      <c r="B12" s="151" t="str">
        <f>IFERROR(VLOOKUP(D12,DB!A:K,11,0),"")</f>
        <v/>
      </c>
      <c r="C12" s="151"/>
      <c r="D12" s="151"/>
      <c r="E12" s="152"/>
      <c r="F12" s="149"/>
      <c r="G12" s="153">
        <f ca="1">IFERROR(NOW()-F12,"")</f>
        <v>45976.83497314815</v>
      </c>
      <c r="H12" s="149"/>
      <c r="I12" s="151" t="str">
        <f>IFERROR(VLOOKUP(D12,DB!A:F,6,0),"")</f>
        <v/>
      </c>
      <c r="J12" s="151" t="str">
        <f>IFERROR(VLOOKUP(D12,DB!A:G,7,0),"")</f>
        <v/>
      </c>
      <c r="K12" s="154"/>
      <c r="L12" s="155" t="str">
        <f>IFERROR(VLOOKUP(D12,DB!A:I,9,0),"")</f>
        <v/>
      </c>
    </row>
    <row r="13" spans="1:15" ht="15" customHeight="1">
      <c r="A13" s="150"/>
      <c r="B13" s="151" t="str">
        <f>IFERROR(VLOOKUP(D13,DB!A:K,11,0),"")</f>
        <v/>
      </c>
      <c r="C13" s="151"/>
      <c r="D13" s="151"/>
      <c r="E13" s="152"/>
      <c r="F13" s="149"/>
      <c r="G13" s="153">
        <f ca="1">IFERROR(NOW()-F13,"")</f>
        <v>45976.83497314815</v>
      </c>
      <c r="H13" s="149"/>
      <c r="I13" s="151" t="str">
        <f>IFERROR(VLOOKUP(D13,DB!A:F,6,0),"")</f>
        <v/>
      </c>
      <c r="J13" s="151" t="str">
        <f>IFERROR(VLOOKUP(D13,DB!A:G,7,0),"")</f>
        <v/>
      </c>
      <c r="K13" s="154"/>
      <c r="L13" s="155" t="str">
        <f>IFERROR(VLOOKUP(D13,DB!A:I,9,0),"")</f>
        <v/>
      </c>
    </row>
    <row r="14" spans="1:15" ht="15" customHeight="1">
      <c r="A14" s="150"/>
      <c r="B14" s="151" t="str">
        <f>IFERROR(VLOOKUP(D14,DB!A:K,11,0),"")</f>
        <v/>
      </c>
      <c r="C14" s="151"/>
      <c r="D14" s="151"/>
      <c r="E14" s="152"/>
      <c r="F14" s="149"/>
      <c r="G14" s="153">
        <f ca="1">IFERROR(NOW()-F14,"")</f>
        <v>45976.83497314815</v>
      </c>
      <c r="H14" s="149"/>
      <c r="I14" s="151" t="str">
        <f>IFERROR(VLOOKUP(D14,DB!A:F,6,0),"")</f>
        <v/>
      </c>
      <c r="J14" s="151" t="str">
        <f>IFERROR(VLOOKUP(D14,DB!A:G,7,0),"")</f>
        <v/>
      </c>
      <c r="K14" s="154"/>
      <c r="L14" s="155" t="str">
        <f>IFERROR(VLOOKUP(D14,DB!A:I,9,0),"")</f>
        <v/>
      </c>
    </row>
    <row r="15" spans="1:15" ht="15" customHeight="1">
      <c r="A15" s="150"/>
      <c r="B15" s="151" t="str">
        <f>IFERROR(VLOOKUP(D15,DB!A:K,11,0),"")</f>
        <v/>
      </c>
      <c r="C15" s="151"/>
      <c r="D15" s="151"/>
      <c r="E15" s="152"/>
      <c r="F15" s="149"/>
      <c r="G15" s="153">
        <f ca="1">IFERROR(NOW()-F15,"")</f>
        <v>45976.83497314815</v>
      </c>
      <c r="H15" s="149"/>
      <c r="I15" s="151" t="str">
        <f>IFERROR(VLOOKUP(D15,DB!A:F,6,0),"")</f>
        <v/>
      </c>
      <c r="J15" s="151" t="str">
        <f>IFERROR(VLOOKUP(D15,DB!A:G,7,0),"")</f>
        <v/>
      </c>
      <c r="K15" s="154"/>
      <c r="L15" s="155" t="str">
        <f>IFERROR(VLOOKUP(D15,DB!A:I,9,0),"")</f>
        <v/>
      </c>
    </row>
    <row r="16" spans="1:15" ht="15" customHeight="1">
      <c r="A16" s="150"/>
      <c r="B16" s="151" t="str">
        <f>IFERROR(VLOOKUP(D16,DB!A:K,11,0),"")</f>
        <v/>
      </c>
      <c r="C16" s="151"/>
      <c r="D16" s="151"/>
      <c r="E16" s="152"/>
      <c r="F16" s="149"/>
      <c r="G16" s="153">
        <f ca="1">IFERROR(NOW()-F16,"")</f>
        <v>45976.83497314815</v>
      </c>
      <c r="H16" s="149"/>
      <c r="I16" s="151" t="str">
        <f>IFERROR(VLOOKUP(D16,DB!A:F,6,0),"")</f>
        <v/>
      </c>
      <c r="J16" s="151" t="str">
        <f>IFERROR(VLOOKUP(D16,DB!A:G,7,0),"")</f>
        <v/>
      </c>
      <c r="K16" s="154"/>
      <c r="L16" s="155" t="str">
        <f>IFERROR(VLOOKUP(D16,DB!A:I,9,0),"")</f>
        <v/>
      </c>
    </row>
    <row r="17" spans="1:12" ht="15" customHeight="1">
      <c r="A17" s="150"/>
      <c r="B17" s="151" t="str">
        <f>IFERROR(VLOOKUP(D17,DB!A:K,11,0),"")</f>
        <v/>
      </c>
      <c r="C17" s="151"/>
      <c r="D17" s="151"/>
      <c r="E17" s="152"/>
      <c r="F17" s="149"/>
      <c r="G17" s="153">
        <f ca="1">IFERROR(NOW()-F17,"")</f>
        <v>45976.83497314815</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45976.83497314815</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45976.83497314815</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45976.83497314815</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45976.83497314815</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45976.83497314815</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45976.83497314815</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45976.83497314815</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45976.83497314815</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45976.83497314815</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45976.83497314815</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45976.83497314815</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45976.83497314815</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45976.83497314815</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45976.83497314815</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45976.83497314815</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45976.83497314815</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45976.83497314815</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45976.83497314815</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45976.83497314815</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45976.83497314815</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45976.83497314815</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45976.83497314815</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45976.83497314815</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45976.83497314815</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45976.83497314815</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45976.83497314815</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45976.83497314815</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45976.83497314815</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45976.83497314815</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45976.83497314815</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45976.83497314815</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45976.83497314815</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45976.83497314815</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45976.83497314815</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45976.83497314815</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45976.83497314815</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45976.83497314815</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45976.83497314815</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45976.83497314815</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45976.83497314815</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45976.83497314815</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45976.83497314815</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45976.83497314815</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45976.83497314815</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45976.83497314815</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45976.83497314815</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45976.83497314815</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45976.83497314815</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45976.83497314815</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45976.83497314815</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45976.83497314815</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45976.83497314815</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45976.83497314815</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45976.83497314815</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45976.83497314815</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45976.83497314815</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45976.83497314815</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45976.83497314815</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45976.83497314815</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45976.83497314815</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45976.83497314815</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45976.83497314815</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45976.83497314815</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45976.83497314815</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45976.83497314815</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45976.83497314815</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45976.83497314815</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45976.83497314815</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45976.83497314815</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45976.83497314815</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45976.83497314815</v>
      </c>
      <c r="H88" s="149"/>
      <c r="I88" s="151" t="str">
        <f>IFERROR(VLOOKUP(D88,DB!A:F,6,0),"")</f>
        <v/>
      </c>
      <c r="J88" s="151" t="str">
        <f>IFERROR(VLOOKUP(D88,DB!A:G,7,0),"")</f>
        <v/>
      </c>
      <c r="K88" s="154"/>
      <c r="L88" s="155" t="str">
        <f>IFERROR(VLOOKUP(D88,DB!A:I,9,0),"")</f>
        <v/>
      </c>
    </row>
  </sheetData>
  <customSheetViews>
    <customSheetView guid="{F6042A99-DD27-4453-835D-0834D95730CC}" filter="1" showAutoFilter="1">
      <pageMargins left="0" right="0" top="0" bottom="0" header="0" footer="0"/>
      <autoFilter ref="B1:M1" xr:uid="{317E2807-0435-4CCD-ADBB-5A3EE8A2BF6A}"/>
    </customSheetView>
  </customSheetViews>
  <dataValidations count="2">
    <dataValidation allowBlank="1" showInputMessage="1" showErrorMessage="1" sqref="E1" xr:uid="{5DBA255D-CDD9-49FB-AD3C-AF70AB4EE696}"/>
    <dataValidation type="list" allowBlank="1" showInputMessage="1" showErrorMessage="1" sqref="E2:E8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7"/>
  <sheetViews>
    <sheetView workbookViewId="0">
      <selection activeCell="A4" sqref="A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159"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151.83513518518885</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39106</v>
      </c>
      <c r="E4" s="103" t="s">
        <v>39021</v>
      </c>
      <c r="F4" s="156">
        <v>45976.436342592591</v>
      </c>
      <c r="G4" s="105">
        <f ca="1">IFERROR(NOW()-F4,"-")</f>
        <v>0.39863055555906612</v>
      </c>
      <c r="H4" s="104">
        <v>45976.440057870372</v>
      </c>
      <c r="I4" s="18" t="str">
        <f>IFERROR(VLOOKUP(D4,DB!A:F,6,0),"")</f>
        <v>SCECO</v>
      </c>
      <c r="J4" s="18" t="str">
        <f>IFERROR(VLOOKUP(D4,DB!A:G,7,0),"")</f>
        <v>Dead</v>
      </c>
      <c r="K4" s="19" t="s">
        <v>39107</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57" t="s">
        <v>39108</v>
      </c>
      <c r="B5" s="18" t="str">
        <f>IFERROR(VLOOKUP(D5,DB!A:K,11,0),"")</f>
        <v>R2</v>
      </c>
      <c r="C5" s="18">
        <v>1</v>
      </c>
      <c r="D5" s="18" t="s">
        <v>38840</v>
      </c>
      <c r="E5" s="103" t="s">
        <v>39021</v>
      </c>
      <c r="F5" s="104">
        <v>45976.723090277781</v>
      </c>
      <c r="G5" s="105">
        <f ca="1">IFERROR(NOW()-F5,"-")</f>
        <v>0.11188287036929978</v>
      </c>
      <c r="H5" s="156">
        <v>45976.715046296296</v>
      </c>
      <c r="I5" s="18" t="str">
        <f>IFERROR(VLOOKUP(D5,DB!A:F,6,0),"")</f>
        <v>Power cube</v>
      </c>
      <c r="J5" s="18" t="str">
        <f>IFERROR(VLOOKUP(D5,DB!A:G,7,0),"")</f>
        <v>In progress+No BB Design</v>
      </c>
      <c r="K5" s="19" t="s">
        <v>39109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45976.83497314815</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45976.83497314815</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45976.83497314815</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45976.83497314815</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45976.83497314815</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45976.83497314815</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45976.83497314815</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45976.83497314815</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45976.83497314815</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45976.83497314815</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45976.83497314815</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45976.83497314815</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45976.83497314815</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45976.83497314815</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45976.83497314815</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45976.83497314815</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45976.83497314815</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45976.83497314815</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45976.83497314815</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45976.83497314815</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45976.83497314815</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27"/>
      <c r="B27" s="128" t="str">
        <f>IFERROR(VLOOKUP(D27,DB!A:K,11,0),"")</f>
        <v/>
      </c>
      <c r="C27" s="128"/>
      <c r="D27" s="128"/>
      <c r="E27" s="129"/>
      <c r="F27" s="130"/>
      <c r="G27" s="131">
        <f ca="1">IFERROR(NOW()-F27,"-")</f>
        <v>45976.83497314815</v>
      </c>
      <c r="H27" s="130"/>
      <c r="I27" s="128" t="str">
        <f>IFERROR(VLOOKUP(D27,DB!A:F,6,0),"")</f>
        <v/>
      </c>
      <c r="J27" s="128" t="str">
        <f>IFERROR(VLOOKUP(D27,DB!A:G,7,0),"")</f>
        <v/>
      </c>
      <c r="K27" s="132"/>
      <c r="L27" s="128" t="str">
        <f>IFERROR(VLOOKUP(D27,DB!A:I,9,0),"")</f>
        <v/>
      </c>
      <c r="M27" s="128"/>
      <c r="N27" s="128"/>
      <c r="O27" s="128"/>
      <c r="P27" s="128"/>
      <c r="Q27" s="128"/>
      <c r="R27" s="128"/>
      <c r="S27" s="128"/>
      <c r="T27" s="128"/>
      <c r="U27" s="128"/>
      <c r="V27" s="128"/>
      <c r="W27" s="128"/>
      <c r="X27" s="128"/>
      <c r="Y27" s="128"/>
      <c r="Z27" s="128"/>
      <c r="AA27" s="128"/>
      <c r="AB27" s="128"/>
      <c r="AC27" s="128"/>
      <c r="AD27" s="128"/>
      <c r="AE27" s="128"/>
      <c r="AF27" s="128"/>
      <c r="AG27" s="128"/>
      <c r="AH27" s="128"/>
      <c r="AI27" s="128"/>
      <c r="AJ27" s="128"/>
      <c r="AK27" s="128"/>
      <c r="AL27" s="128"/>
      <c r="AM27" s="128"/>
      <c r="AN27" s="128"/>
      <c r="AO27" s="128"/>
      <c r="AP27" s="128"/>
      <c r="AQ27" s="128"/>
      <c r="AR27" s="128"/>
      <c r="AS27" s="128"/>
      <c r="AT27" s="128"/>
      <c r="AU27" s="128"/>
      <c r="AV27" s="128"/>
      <c r="AW27" s="128"/>
      <c r="AX27" s="128"/>
      <c r="AY27" s="128"/>
      <c r="AZ27" s="128"/>
      <c r="BA27" s="128"/>
      <c r="BB27" s="128"/>
      <c r="BC27" s="128"/>
      <c r="BD27" s="128"/>
      <c r="BE27" s="128"/>
      <c r="BF27" s="128"/>
      <c r="BG27" s="128"/>
      <c r="BH27" s="128"/>
      <c r="BI27" s="128"/>
      <c r="BJ27" s="128"/>
      <c r="BK27" s="128"/>
      <c r="BL27" s="128"/>
      <c r="BM27" s="128"/>
      <c r="BN27" s="128"/>
      <c r="BO27" s="128"/>
      <c r="BP27" s="128"/>
      <c r="BQ27" s="128"/>
      <c r="BR27" s="128"/>
      <c r="BS27" s="128"/>
      <c r="BT27" s="128"/>
      <c r="BU27" s="128"/>
      <c r="BV27" s="128"/>
      <c r="BW27" s="128"/>
      <c r="BX27" s="128"/>
      <c r="BY27" s="128"/>
      <c r="BZ27" s="128"/>
      <c r="CA27" s="128"/>
      <c r="CB27" s="128"/>
      <c r="CC27" s="128"/>
      <c r="CD27" s="128"/>
      <c r="CE27" s="128"/>
      <c r="CF27" s="128"/>
      <c r="CG27" s="128"/>
      <c r="CH27" s="128"/>
      <c r="CI27" s="128"/>
      <c r="CJ27" s="133"/>
    </row>
  </sheetData>
  <dataValidations count="2">
    <dataValidation allowBlank="1" showInputMessage="1" showErrorMessage="1" sqref="E1" xr:uid="{4D935161-CDD3-4592-B877-3FB59C99E142}"/>
    <dataValidation type="list" allowBlank="1" showInputMessage="1" showErrorMessage="1" sqref="E3:E2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6"/>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1" ca="1" si="0">IFERROR(NOW()-F2,"-")</f>
        <v>45976.83497314815</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45976.83497314815</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45976.83497314815</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45976.83497314815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45976.83497314815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45976.83497314815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45976.83497314815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45976.83497314815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45976.83497314815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45976.83497314815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45976.83497314815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45976.83497314815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45976.83497314815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45976.83497314815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45976.83497314815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45976.83497314815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45976.83497314815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45976.83497314815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45976.83497314815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45976.83497314815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ref="G22:G85" ca="1" si="1">IFERROR(NOW()-F22,"-")</f>
        <v>45976.83497314815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45976.83497314815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45976.83497314815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45976.83497314815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45976.83497314815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45976.83497314815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45976.83497314815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45976.83497314815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45976.83497314815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45976.83497314815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45976.83497314815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45976.83497314815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45976.83497314815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45976.83497314815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45976.83497314815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45976.83497314815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45976.83497314815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45976.83497314815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45976.83497314815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45976.83497314815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45976.83497314815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45976.83497314815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45976.83497314815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45976.83497314815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45976.83497314815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45976.83497314815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45976.83497314815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45976.83497314815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45976.83497314815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45976.83497314815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45976.83497314815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45976.83497314815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45976.83497314815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45976.83497314815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45976.83497314815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45976.83497314815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45976.83497314815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45976.83497314815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45976.83497314815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45976.83497314815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45976.83497314815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45976.83497314815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45976.83497314815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45976.83497314815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45976.83497314815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45976.83497314815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45976.83497314815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45976.83497314815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45976.83497314815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45976.83497314815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45976.83497314815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45976.83497314815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45976.83497314815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45976.83497314815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45976.83497314815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45976.83497314815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45976.83497314815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45976.83497314815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45976.83497314815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45976.83497314815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45976.83497314815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45976.83497314815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45976.83497314815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45976.83497314815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ref="G86:G149" ca="1" si="2">IFERROR(NOW()-F86,"-")</f>
        <v>45976.83497314815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45976.83497314815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45976.83497314815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45976.83497314815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45976.83497314815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45976.83497314815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45976.83497314815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45976.83497314815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45976.83497314815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45976.83497314815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45976.83497314815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45976.83497314815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45976.83497314815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45976.83497314815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45976.83497314815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45976.83497314815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45976.83497314815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45976.83497314815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45976.83497314815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45976.83497314815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45976.83497314815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45976.83497314815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45976.83497314815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45976.83497314815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45976.83497314815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45976.83497314815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45976.83497314815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45976.83497314815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45976.83497314815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45976.83497314815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45976.83497314815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45976.83497314815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45976.83497314815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45976.83497314815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45976.83497314815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45976.83497314815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45976.83497314815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45976.83497314815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45976.83497314815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45976.83497314815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45976.83497314815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45976.83497314815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45976.83497314815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45976.83497314815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45976.83497314815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45976.83497314815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45976.83497314815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45976.83497314815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45976.83497314815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45976.83497314815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45976.83497314815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45976.83497314815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45976.83497314815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45976.83497314815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45976.83497314815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45976.83497314815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45976.83497314815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45976.83497314815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45976.83497314815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45976.83497314815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45976.83497314815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45976.83497314815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45976.83497314815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45976.83497314815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ref="G150:G213" ca="1" si="3">IFERROR(NOW()-F150,"-")</f>
        <v>45976.83497314815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45976.83497314815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45976.83497314815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45976.83497314815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45976.83497314815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45976.83497314815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45976.83497314815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45976.83497314815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45976.83497314815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45976.83497314815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45976.83497314815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45976.83497314815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45976.83497314815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45976.83497314815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45976.83497314815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45976.83497314815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45976.83497314815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45976.83497314815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45976.83497314815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45976.83497314815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45976.83497314815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45976.83497314815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45976.83497314815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45976.83497314815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45976.83497314815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45976.83497314815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45976.83497314815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45976.83497314815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45976.83497314815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45976.83497314815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45976.83497314815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45976.83497314815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45976.83497314815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45976.83497314815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45976.83497314815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45976.83497314815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45976.83497314815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45976.83497314815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45976.83497314815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45976.83497314815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45976.83497314815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45976.83497314815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45976.83497314815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45976.83497314815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45976.83497314815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45976.83497314815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45976.83497314815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45976.83497314815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45976.83497314815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45976.83497314815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45976.83497314815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45976.83497314815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45976.83497314815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45976.83497314815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45976.83497314815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45976.83497314815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45976.83497314815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45976.83497314815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45976.83497314815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45976.83497314815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45976.83497314815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45976.83497314815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45976.83497314815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45976.83497314815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ref="G214:G277" ca="1" si="4">IFERROR(NOW()-F214,"-")</f>
        <v>45976.83497314815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45976.83497314815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45976.83497314815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45976.83497314815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45976.83497314815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45976.83497314815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45976.83497314815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45976.83497314815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45976.83497314815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45976.83497314815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45976.83497314815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45976.83497314815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45976.83497314815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45976.83497314815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45976.83497314815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45976.83497314815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45976.83497314815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45976.83497314815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45976.83497314815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45976.83497314815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45976.83497314815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45976.83497314815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45976.83497314815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45976.83497314815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45976.83497314815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45976.83497314815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45976.83497314815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45976.83497314815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45976.83497314815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45976.83497314815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45976.83497314815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45976.83497314815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45976.83497314815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45976.83497314815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45976.83497314815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45976.83497314815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45976.83497314815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45976.83497314815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45976.83497314815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45976.83497314815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45976.83497314815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45976.83497314815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45976.83497314815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45976.83497314815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45976.83497314815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45976.83497314815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45976.83497314815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45976.83497314815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45976.83497314815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45976.83497314815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45976.83497314815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45976.83497314815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45976.83497314815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45976.83497314815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45976.83497314815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45976.83497314815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45976.83497314815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45976.83497314815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45976.83497314815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45976.83497314815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45976.83497314815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45976.83497314815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45976.83497314815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45976.83497314815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ref="G278:G341" ca="1" si="5">IFERROR(NOW()-F278,"-")</f>
        <v>45976.83497314815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45976.83497314815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45976.83497314815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45976.83497314815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45976.83497314815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45976.83497314815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45976.83497314815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45976.83497314815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45976.83497314815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45976.83497314815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45976.83497314815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45976.83497314815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45976.83497314815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45976.83497314815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45976.83497314815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45976.83497314815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45976.83497314815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45976.83497314815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45976.83497314815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45976.83497314815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45976.83497314815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45976.83497314815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45976.83497314815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45976.83497314815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45976.83497314815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45976.83497314815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45976.83497314815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45976.83497314815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45976.83497314815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45976.83497314815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45976.83497314815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45976.83497314815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45976.83497314815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45976.83497314815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45976.83497314815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45976.83497314815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45976.83497314815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45976.83497314815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45976.83497314815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45976.83497314815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45976.83497314815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45976.83497314815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45976.83497314815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45976.83497314815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45976.83497314815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45976.83497314815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45976.83497314815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45976.83497314815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45976.83497314815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45976.83497314815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45976.83497314815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45976.83497314815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45976.83497314815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45976.83497314815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45976.83497314815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45976.83497314815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45976.83497314815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45976.83497314815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45976.83497314815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45976.83497314815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45976.83497314815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45976.83497314815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45976.83497314815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45976.83497314815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ref="G342:G405" ca="1" si="6">IFERROR(NOW()-F342,"-")</f>
        <v>45976.83497314815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45976.83497314815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45976.83497314815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45976.83497314815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45976.83497314815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45976.83497314815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45976.83497314815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45976.83497314815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45976.83497314815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45976.83497314815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45976.83497314815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45976.83497314815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45976.83497314815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45976.83497314815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45976.83497314815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45976.83497314815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45976.83497314815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45976.83497314815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45976.83497314815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45976.83497314815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45976.83497314815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45976.83497314815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45976.83497314815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45976.83497314815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45976.83497314815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45976.83497314815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45976.83497314815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45976.83497314815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45976.83497314815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45976.83497314815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45976.83497314815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45976.83497314815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45976.83497314815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45976.83497314815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45976.83497314815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45976.83497314815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45976.83497314815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45976.83497314815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45976.83497314815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45976.83497314815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45976.83497314815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45976.83497314815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45976.83497314815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45976.83497314815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45976.83497314815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45976.83497314815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45976.83497314815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45976.83497314815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45976.83497314815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45976.83497314815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45976.83497314815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45976.83497314815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45976.83497314815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45976.83497314815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45976.83497314815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45976.83497314815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45976.83497314815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45976.83497314815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45976.83497314815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45976.83497314815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45976.83497314815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45976.83497314815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45976.83497314815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45976.83497314815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ref="G406:G469" ca="1" si="7">IFERROR(NOW()-F406,"-")</f>
        <v>45976.83497314815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45976.83497314815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45976.83497314815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45976.83497314815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45976.83497314815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45976.83497314815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45976.83497314815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45976.83497314815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45976.83497314815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45976.83497314815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45976.83497314815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45976.83497314815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45976.83497314815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45976.83497314815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45976.83497314815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45976.83497314815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45976.83497314815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45976.83497314815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45976.83497314815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45976.83497314815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45976.83497314815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45976.83497314815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45976.83497314815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45976.83497314815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45976.83497314815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45976.83497314815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45976.83497314815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45976.83497314815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45976.83497314815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45976.83497314815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45976.83497314815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45976.83497314815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45976.83497314815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45976.83497314815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45976.83497314815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45976.83497314815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45976.83497314815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45976.83497314815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45976.83497314815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45976.83497314815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45976.83497314815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45976.83497314815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45976.83497314815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45976.83497314815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45976.83497314815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45976.83497314815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45976.83497314815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45976.83497314815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45976.83497314815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45976.83497314815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45976.83497314815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45976.83497314815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45976.83497314815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45976.83497314815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45976.83497314815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45976.83497314815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45976.83497314815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45976.83497314815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45976.83497314815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45976.83497314815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45976.83497314815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45976.83497314815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45976.83497314815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45976.83497314815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ref="G470:G533" ca="1" si="8">IFERROR(NOW()-F470,"-")</f>
        <v>45976.83497314815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45976.83497314815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45976.83497314815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45976.83497314815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45976.83497314815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45976.83497314815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45976.83497314815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45976.83497314815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45976.83497314815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45976.83497314815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45976.83497314815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45976.83497314815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45976.83497314815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45976.83497314815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45976.83497314815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45976.83497314815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45976.83497314815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45976.83497314815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45976.83497314815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45976.83497314815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45976.83497314815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45976.83497314815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45976.83497314815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45976.83497314815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45976.83497314815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45976.83497314815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45976.83497314815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45976.83497314815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45976.83497314815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45976.83497314815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45976.83497314815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45976.83497314815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45976.83497314815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45976.83497314815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45976.83497314815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45976.83497314815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45976.83497314815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45976.83497314815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45976.83497314815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45976.83497314815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45976.83497314815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45976.83497314815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45976.83497314815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45976.83497314815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45976.83497314815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45976.83497314815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45976.83497314815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45976.83497314815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45976.83497314815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45976.83497314815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45976.83497314815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45976.83497314815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45976.83497314815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45976.83497314815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45976.83497314815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45976.83497314815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45976.83497314815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45976.83497314815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45976.83497314815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45976.83497314815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45976.83497314815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45976.83497314815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45976.83497314815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45976.83497314815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ref="G534:G597" ca="1" si="9">IFERROR(NOW()-F534,"-")</f>
        <v>45976.83497314815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45976.83497314815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45976.83497314815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45976.83497314815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45976.83497314815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45976.83497314815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45976.83497314815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45976.83497314815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45976.83497314815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45976.83497314815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45976.83497314815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45976.83497314815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45976.83497314815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45976.83497314815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45976.83497314815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45976.83497314815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45976.83497314815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45976.83497314815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45976.83497314815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45976.83497314815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45976.83497314815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45976.83497314815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45976.83497314815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45976.83497314815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45976.83497314815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45976.83497314815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45976.83497314815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45976.83497314815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45976.83497314815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45976.83497314815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45976.83497314815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45976.83497314815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45976.83497314815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45976.83497314815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45976.83497314815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45976.83497314815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45976.83497314815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45976.83497314815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45976.83497314815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45976.83497314815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45976.83497314815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45976.83497314815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45976.83497314815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45976.83497314815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45976.83497314815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45976.83497314815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45976.83497314815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45976.83497314815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45976.83497314815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45976.83497314815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45976.83497314815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45976.83497314815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45976.83497314815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45976.83497314815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45976.83497314815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45976.83497314815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45976.83497314815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45976.83497314815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45976.83497314815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45976.83497314815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45976.83497314815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45976.83497314815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45976.83497314815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45976.83497314815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ref="G598:G661" ca="1" si="10">IFERROR(NOW()-F598,"-")</f>
        <v>45976.83497314815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45976.83497314815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45976.83497314815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45976.83497314815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45976.83497314815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45976.83497314815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45976.83497314815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45976.83497314815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45976.83497314815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45976.83497314815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45976.83497314815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45976.83497314815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45976.83497314815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45976.83497314815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45976.83497314815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45976.83497314815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45976.83497314815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45976.83497314815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45976.83497314815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45976.83497314815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45976.83497314815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45976.83497314815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45976.83497314815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45976.83497314815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45976.83497314815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45976.83497314815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45976.83497314815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45976.83497314815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45976.83497314815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45976.83497314815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45976.83497314815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45976.83497314815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45976.83497314815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45976.83497314815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45976.83497314815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45976.83497314815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45976.83497314815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45976.83497314815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45976.83497314815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45976.83497314815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45976.83497314815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45976.83497314815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45976.83497314815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45976.83497314815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45976.83497314815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45976.83497314815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45976.83497314815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45976.83497314815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45976.83497314815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45976.83497314815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45976.83497314815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45976.83497314815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45976.83497314815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45976.83497314815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45976.83497314815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45976.83497314815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45976.83497314815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45976.83497314815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45976.83497314815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45976.83497314815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45976.83497314815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45976.83497314815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45976.83497314815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45976.83497314815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ref="G662:G725" ca="1" si="11">IFERROR(NOW()-F662,"-")</f>
        <v>45976.83497314815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45976.83497314815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45976.83497314815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45976.83497314815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45976.83497314815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45976.83497314815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45976.83497314815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45976.83497314815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45976.83497314815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45976.83497314815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45976.83497314815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45976.83497314815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45976.83497314815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45976.83497314815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45976.83497314815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45976.83497314815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45976.83497314815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45976.83497314815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45976.83497314815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45976.83497314815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45976.83497314815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45976.83497314815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45976.83497314815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45976.83497314815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45976.83497314815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45976.83497314815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45976.83497314815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45976.83497314815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45976.83497314815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45976.83497314815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45976.83497314815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45976.83497314815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45976.83497314815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45976.83497314815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45976.83497314815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45976.83497314815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45976.83497314815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45976.83497314815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45976.83497314815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45976.83497314815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45976.83497314815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45976.83497314815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45976.83497314815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45976.83497314815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45976.83497314815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45976.83497314815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45976.83497314815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45976.83497314815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45976.83497314815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45976.83497314815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45976.83497314815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45976.83497314815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45976.83497314815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45976.83497314815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45976.83497314815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45976.83497314815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45976.83497314815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45976.83497314815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45976.83497314815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45976.83497314815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45976.83497314815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45976.83497314815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45976.83497314815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45976.83497314815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ref="G726:G789" ca="1" si="12">IFERROR(NOW()-F726,"-")</f>
        <v>45976.83497314815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45976.83497314815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45976.83497314815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45976.83497314815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45976.83497314815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45976.83497314815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45976.83497314815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45976.83497314815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45976.83497314815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45976.83497314815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45976.83497314815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45976.83497314815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45976.83497314815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45976.83497314815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45976.83497314815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45976.83497314815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45976.83497314815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45976.83497314815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45976.83497314815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45976.83497314815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45976.83497314815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45976.83497314815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45976.83497314815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45976.83497314815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45976.83497314815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45976.83497314815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45976.83497314815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45976.83497314815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45976.83497314815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45976.83497314815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45976.83497314815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45976.83497314815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45976.83497314815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45976.83497314815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45976.83497314815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45976.83497314815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45976.83497314815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45976.83497314815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45976.83497314815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45976.83497314815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45976.83497314815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45976.83497314815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45976.83497314815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45976.83497314815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45976.83497314815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45976.83497314815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45976.83497314815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45976.83497314815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45976.83497314815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45976.83497314815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45976.83497314815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45976.83497314815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45976.83497314815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45976.83497314815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45976.83497314815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45976.83497314815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45976.83497314815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45976.83497314815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45976.83497314815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45976.83497314815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45976.83497314815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45976.83497314815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45976.83497314815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45976.83497314815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ref="G790:G853" ca="1" si="13">IFERROR(NOW()-F790,"-")</f>
        <v>45976.83497314815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45976.83497314815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45976.83497314815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45976.83497314815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45976.83497314815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45976.83497314815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45976.83497314815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45976.83497314815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45976.83497314815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45976.83497314815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45976.83497314815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45976.83497314815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45976.83497314815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45976.83497314815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45976.83497314815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45976.83497314815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45976.83497314815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45976.83497314815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45976.83497314815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45976.83497314815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45976.83497314815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45976.83497314815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45976.83497314815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45976.83497314815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45976.83497314815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45976.83497314815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45976.83497314815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45976.83497314815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45976.83497314815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45976.83497314815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45976.83497314815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45976.83497314815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45976.83497314815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45976.83497314815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45976.83497314815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45976.83497314815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45976.83497314815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45976.83497314815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45976.83497314815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45976.83497314815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45976.83497314815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45976.83497314815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45976.83497314815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45976.83497314815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45976.83497314815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45976.83497314815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45976.83497314815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45976.83497314815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45976.83497314815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45976.83497314815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45976.83497314815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45976.83497314815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45976.83497314815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45976.83497314815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45976.83497314815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45976.83497314815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45976.83497314815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45976.83497314815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45976.83497314815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45976.83497314815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45976.83497314815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45976.83497314815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45976.83497314815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45976.83497314815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ref="G854:G917" ca="1" si="14">IFERROR(NOW()-F854,"-")</f>
        <v>45976.83497314815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45976.83497314815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45976.83497314815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45976.83497314815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45976.83497314815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45976.83497314815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45976.83497314815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45976.83497314815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45976.83497314815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45976.83497314815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45976.83497314815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45976.83497314815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45976.83497314815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45976.83497314815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45976.83497314815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45976.83497314815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45976.83497314815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45976.83497314815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45976.83497314815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45976.83497314815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45976.83497314815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45976.83497314815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45976.83497314815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45976.83497314815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45976.83497314815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45976.83497314815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45976.83497314815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45976.83497314815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45976.83497314815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45976.83497314815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45976.83497314815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45976.83497314815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45976.83497314815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45976.83497314815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45976.83497314815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45976.83497314815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45976.83497314815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45976.83497314815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45976.83497314815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45976.83497314815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45976.83497314815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45976.83497314815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45976.83497314815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45976.83497314815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45976.83497314815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45976.83497314815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45976.83497314815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45976.83497314815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45976.83497314815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45976.83497314815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45976.83497314815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45976.83497314815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45976.83497314815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45976.83497314815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45976.83497314815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45976.83497314815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45976.83497314815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45976.83497314815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45976.83497314815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45976.83497314815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45976.83497314815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45976.83497314815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45976.83497314815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45976.83497314815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ref="G918:G981" ca="1" si="15">IFERROR(NOW()-F918,"-")</f>
        <v>45976.83497314815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45976.83497314815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45976.83497314815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45976.83497314815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45976.83497314815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45976.83497314815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45976.83497314815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45976.83497314815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45976.83497314815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45976.83497314815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45976.83497314815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45976.83497314815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45976.83497314815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45976.83497314815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45976.83497314815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45976.83497314815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45976.83497314815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45976.83497314815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45976.83497314815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45976.83497314815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45976.83497314815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45976.83497314815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45976.83497314815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45976.83497314815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45976.83497314815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45976.83497314815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45976.83497314815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45976.83497314815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45976.83497314815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45976.83497314815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45976.83497314815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45976.83497314815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45976.83497314815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45976.83497314815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45976.83497314815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45976.83497314815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45976.83497314815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45976.83497314815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45976.83497314815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45976.83497314815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45976.83497314815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45976.83497314815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45976.83497314815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45976.83497314815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45976.83497314815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45976.83497314815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45976.83497314815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45976.83497314815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45976.83497314815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45976.83497314815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45976.83497314815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45976.83497314815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45976.83497314815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45976.83497314815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45976.83497314815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45976.83497314815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45976.83497314815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45976.83497314815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45976.83497314815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45976.83497314815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45976.83497314815</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45976.83497314815</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45976.83497314815</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45976.83497314815</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ref="G982:G996" ca="1" si="16">IFERROR(NOW()-F982,"-")</f>
        <v>45976.83497314815</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45976.83497314815</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45976.83497314815</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45976.83497314815</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45976.83497314815</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45976.83497314815</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45976.83497314815</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45976.83497314815</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45976.83497314815</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45976.83497314815</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45976.83497314815</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45976.83497314815</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45976.83497314815</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45976.83497314815</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45976.83497314815</v>
      </c>
      <c r="H996" s="22"/>
      <c r="I996" s="19" t="str">
        <f>IFERROR(VLOOKUP(D996,DB!A:F,6,0),"")</f>
        <v/>
      </c>
      <c r="J996" s="18" t="str">
        <f>IFERROR(VLOOKUP(D996,DB!A:G,7,0),"")</f>
        <v/>
      </c>
      <c r="K996" s="45"/>
      <c r="L996" s="23" t="str">
        <f>IFERROR(VLOOKUP(D996,DB!A:I,9,0),"")</f>
        <v/>
      </c>
    </row>
  </sheetData>
  <dataValidations count="2">
    <dataValidation allowBlank="1" showInputMessage="1" showErrorMessage="1" sqref="E1" xr:uid="{5914219A-CB83-432D-936A-CC0CB6F3982A}"/>
    <dataValidation type="list" allowBlank="1" showInputMessage="1" showErrorMessage="1" sqref="E2:E9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2"/>
  <sheetViews>
    <sheetView tabSelected="1" workbookViewId="0">
      <selection activeCell="A4" sqref="A4:X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39110</v>
      </c>
      <c r="B2" s="92" t="str">
        <f>IFERROR(VLOOKUP(D2,DB!A:K,11,0),"")</f>
        <v>R4</v>
      </c>
      <c r="C2" s="94">
        <v>1</v>
      </c>
      <c r="D2" s="92" t="s">
        <v>35092</v>
      </c>
      <c r="E2" s="95" t="s">
        <v>39021</v>
      </c>
      <c r="F2" s="96">
        <v>45703.480717592596</v>
      </c>
      <c r="G2" s="97">
        <f t="shared" ref="G2" ca="1" si="0">IFERROR(NOW()-F2,"")</f>
        <v>273.35425555555412</v>
      </c>
      <c r="H2" s="96">
        <v>45703.474768518521</v>
      </c>
      <c r="I2" s="96" t="str">
        <f>IFERROR(VLOOKUP(D2,DB!A:F,6,0),"")</f>
        <v>SCECO</v>
      </c>
      <c r="J2" s="96" t="str">
        <f>IFERROR(VLOOKUP(D2,DB!A:G,7,0),"")</f>
        <v>Dead</v>
      </c>
      <c r="K2" s="98" t="s">
        <v>39111</v>
      </c>
      <c r="L2" s="92" t="str">
        <f>IFERROR(VLOOKUP(D2,DB!A:I,9,0),"")</f>
        <v>Latis</v>
      </c>
    </row>
    <row r="3" spans="1:16" ht="15" customHeight="1">
      <c r="A3" s="135" t="s">
        <v>39112</v>
      </c>
      <c r="B3" s="135" t="str">
        <f>IFERROR(VLOOKUP(D3,DB!A:K,11,0),"")</f>
        <v>R4</v>
      </c>
      <c r="C3" s="94">
        <v>1</v>
      </c>
      <c r="D3" s="92" t="s">
        <v>34317</v>
      </c>
      <c r="E3" s="95" t="s">
        <v>39021</v>
      </c>
      <c r="F3" s="96">
        <v>45976.589108796295</v>
      </c>
      <c r="G3" s="97">
        <f ca="1">IFERROR(NOW()-F3,"")</f>
        <v>0.24586423610890051</v>
      </c>
      <c r="H3" s="96">
        <v>45976.583136574074</v>
      </c>
      <c r="I3" s="135" t="str">
        <f>IFERROR(VLOOKUP(D3,DB!A:F,6,0),"")</f>
        <v>SCECO</v>
      </c>
      <c r="J3" s="135" t="str">
        <f>IFERROR(VLOOKUP(D3,DB!A:G,7,0),"")</f>
        <v>Dead</v>
      </c>
      <c r="K3" s="98" t="s">
        <v>39113</v>
      </c>
      <c r="L3" s="92" t="str">
        <f>IFERROR(VLOOKUP(D3,DB!A:I,9,0),"")</f>
        <v>Latis</v>
      </c>
    </row>
    <row r="4" spans="1:16" ht="15" customHeight="1">
      <c r="A4" s="135" t="s">
        <v>39114</v>
      </c>
      <c r="B4" s="135" t="str">
        <f>IFERROR(VLOOKUP(D4,DB!A:K,11,0),"")</f>
        <v>R4</v>
      </c>
      <c r="C4" s="94">
        <v>1</v>
      </c>
      <c r="D4" s="92" t="s">
        <v>36293</v>
      </c>
      <c r="E4" s="95" t="s">
        <v>39021</v>
      </c>
      <c r="F4" s="96">
        <v>45976.786273148151</v>
      </c>
      <c r="G4" s="97">
        <f ca="1">IFERROR(NOW()-F4,"")</f>
        <v>4.8699884253437631E-2</v>
      </c>
      <c r="H4" s="96">
        <v>45976.780682870369</v>
      </c>
      <c r="I4" s="135" t="str">
        <f>IFERROR(VLOOKUP(D4,DB!A:F,6,0),"")</f>
        <v>Generator-SG</v>
      </c>
      <c r="J4" s="135" t="str">
        <f>IFERROR(VLOOKUP(D4,DB!A:G,7,0),"")</f>
        <v>No BB Shifted</v>
      </c>
      <c r="K4" s="98" t="s">
        <v>39115</v>
      </c>
      <c r="L4" s="92" t="str">
        <f>IFERROR(VLOOKUP(D4,DB!A:I,9,0),"")</f>
        <v>Latis</v>
      </c>
    </row>
    <row r="5" spans="1:16" ht="15" customHeight="1">
      <c r="A5" s="135"/>
      <c r="B5" s="135" t="str">
        <f>IFERROR(VLOOKUP(D5,DB!A:K,11,0),"")</f>
        <v/>
      </c>
      <c r="C5" s="94"/>
      <c r="D5" s="92"/>
      <c r="E5" s="95"/>
      <c r="F5" s="96"/>
      <c r="G5" s="97">
        <f ca="1">IFERROR(NOW()-F5,"")</f>
        <v>45976.834973032404</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45976.834973032404</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45976.83497314815</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45976.83497314815</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45976.83497314815</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45976.83497314815</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45976.83497314815</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45976.83497314815</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45976.83497314815</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45976.83497314815</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45976.83497314815</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45976.83497314815</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45976.83497314815</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45976.83497314815</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45976.83497314815</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45976.83497314815</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45976.83497314815</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45976.83497314815</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45976.83497314815</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45976.83497314815</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45976.83497314815</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45976.83497314815</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45976.83497314815</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45976.83497314815</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45976.83497314815</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45976.83497314815</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45976.83497314815</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45976.83497314815</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45976.83497314815</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45976.83497314815</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45976.83497314815</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45976.83497314815</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45976.83497314815</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45976.83497314815</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45976.83497314815</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45976.83497314815</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45976.83497314815</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45976.83497314815</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45976.83497314815</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45976.83497314815</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45976.83497314815</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45976.83497314815</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45976.83497314815</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45976.83497314815</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45976.83497314815</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45976.83497314815</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45976.83497314815</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45976.83497314815</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45976.83497314815</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45976.83497314815</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45976.83497314815</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45976.83497314815</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45976.83497314815</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45976.83497314815</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45976.83497314815</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45976.83497314815</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45976.83497314815</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45976.83497314815</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45976.83497314815</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45976.83497314815</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45976.83497314815</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45976.83497314815</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45976.83497314815</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45976.83497314815</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45976.83497314815</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97">
        <f ca="1">IFERROR(NOW()-F70,"")</f>
        <v>45976.83497314815</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97">
        <f ca="1">IFERROR(NOW()-F71,"")</f>
        <v>45976.83497314815</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97">
        <f ca="1">IFERROR(NOW()-F72,"")</f>
        <v>45976.83497314815</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97">
        <f ca="1">IFERROR(NOW()-F73,"")</f>
        <v>45976.83497314815</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97">
        <f ca="1">IFERROR(NOW()-F74,"")</f>
        <v>45976.83497314815</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97">
        <f ca="1">IFERROR(NOW()-F75,"")</f>
        <v>45976.83497314815</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97">
        <f ca="1">IFERROR(NOW()-F76,"")</f>
        <v>45976.83497314815</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97">
        <f ca="1">IFERROR(NOW()-F77,"")</f>
        <v>45976.83497314815</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97">
        <f ca="1">IFERROR(NOW()-F78,"")</f>
        <v>45976.83497314815</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97">
        <f ca="1">IFERROR(NOW()-F79,"")</f>
        <v>45976.83497314815</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97">
        <f ca="1">IFERROR(NOW()-F80,"")</f>
        <v>45976.83497314815</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97">
        <f ca="1">IFERROR(NOW()-F81,"")</f>
        <v>45976.83497314815</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97">
        <f ca="1">IFERROR(NOW()-F82,"")</f>
        <v>45976.83497314815</v>
      </c>
      <c r="H82" s="96"/>
      <c r="I82" s="135" t="str">
        <f>IFERROR(VLOOKUP(D82,DB!A:F,6,0),"")</f>
        <v/>
      </c>
      <c r="J82" s="135" t="str">
        <f>IFERROR(VLOOKUP(D82,DB!A:G,7,0),"")</f>
        <v/>
      </c>
      <c r="K82" s="98"/>
      <c r="L82" s="92" t="str">
        <f>IFERROR(VLOOKUP(D82,DB!A:I,9,0),"")</f>
        <v/>
      </c>
    </row>
  </sheetData>
  <dataValidations count="2">
    <dataValidation allowBlank="1" showInputMessage="1" showErrorMessage="1" sqref="E1" xr:uid="{A4F81451-56CC-4543-9497-104C4E44EE4B}"/>
    <dataValidation type="list" allowBlank="1" showInputMessage="1" showErrorMessage="1" sqref="E2:E8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24"/>
  <sheetViews>
    <sheetView workbookViewId="0">
      <selection activeCell="D10" sqref="D10"/>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39116</v>
      </c>
      <c r="B2" s="37" t="str">
        <f>IFERROR(VLOOKUP(D2,DB!A:K,11,0),"")</f>
        <v>R5</v>
      </c>
      <c r="C2" s="37">
        <v>3</v>
      </c>
      <c r="D2" s="107" t="s">
        <v>36011</v>
      </c>
      <c r="E2" s="37" t="s">
        <v>39021</v>
      </c>
      <c r="F2" s="38">
        <v>45891.832060185188</v>
      </c>
      <c r="G2" s="116">
        <f ca="1">IFERROR(NOW()-F2,"")</f>
        <v>85.002912962962</v>
      </c>
      <c r="H2" s="38">
        <v>45891.790393518517</v>
      </c>
      <c r="I2" s="37" t="str">
        <f>IFERROR(VLOOKUP(D2,DB!A:F,6,0),"")</f>
        <v>Generator-SG</v>
      </c>
      <c r="J2" s="37" t="str">
        <f>IFERROR(VLOOKUP(D2,DB!A:G,7,0),"")</f>
        <v>Vandalized</v>
      </c>
      <c r="K2" s="37" t="s">
        <v>39117</v>
      </c>
      <c r="L2" s="37" t="str">
        <f>IFERROR(VLOOKUP(D2,DB!A:I,9,0),"")</f>
        <v>Latis</v>
      </c>
      <c r="M2" s="106"/>
    </row>
    <row r="3" spans="1:13" ht="30">
      <c r="A3" s="37" t="s">
        <v>39118</v>
      </c>
      <c r="B3" s="37" t="str">
        <f>IFERROR(VLOOKUP(D3,DB!A:K,11,0),"")</f>
        <v>R5</v>
      </c>
      <c r="C3" s="37">
        <v>1</v>
      </c>
      <c r="D3" s="37" t="s">
        <v>33268</v>
      </c>
      <c r="E3" s="37" t="s">
        <v>39100</v>
      </c>
      <c r="F3" s="38">
        <v>45926.188877314817</v>
      </c>
      <c r="G3" s="116">
        <f t="shared" ref="G3" ca="1" si="0">IFERROR(NOW()-F3,"")</f>
        <v>50.646095833333675</v>
      </c>
      <c r="H3" s="38">
        <v>45926.158159722225</v>
      </c>
      <c r="I3" s="37" t="str">
        <f>IFERROR(VLOOKUP(D3,DB!A:F,6,0),"")</f>
        <v>SCECO</v>
      </c>
      <c r="J3" s="37" t="str">
        <f>IFERROR(VLOOKUP(D3,DB!A:G,7,0),"")</f>
        <v>Good</v>
      </c>
      <c r="K3" s="37" t="s">
        <v>39119</v>
      </c>
      <c r="L3" s="37" t="str">
        <f>IFERROR(VLOOKUP(D3,DB!A:I,9,0),"")</f>
        <v>Latis</v>
      </c>
      <c r="M3" s="106"/>
    </row>
    <row r="4" spans="1:13" ht="48" customHeight="1">
      <c r="A4" s="124" t="s">
        <v>39120</v>
      </c>
      <c r="B4" s="124" t="str">
        <f>IFERROR(VLOOKUP(D4,DB!A:K,11,0),"")</f>
        <v>R5</v>
      </c>
      <c r="C4" s="124">
        <v>1</v>
      </c>
      <c r="D4" s="124" t="s">
        <v>34758</v>
      </c>
      <c r="E4" s="124" t="s">
        <v>39100</v>
      </c>
      <c r="F4" s="125">
        <v>45948.661111111112</v>
      </c>
      <c r="G4" s="126">
        <f t="shared" ref="G4" ca="1" si="1">IFERROR(NOW()-F4,"")</f>
        <v>28.173862037037907</v>
      </c>
      <c r="H4" s="125">
        <v>45948.661111111112</v>
      </c>
      <c r="I4" s="124" t="str">
        <f>IFERROR(VLOOKUP(D4,DB!A:F,6,0),"")</f>
        <v>SCECO</v>
      </c>
      <c r="J4" s="124" t="str">
        <f>IFERROR(VLOOKUP(D4,DB!A:G,7,0),"")</f>
        <v>Dead</v>
      </c>
      <c r="K4" s="124" t="s">
        <v>39121</v>
      </c>
      <c r="L4" s="124" t="str">
        <f>IFERROR(VLOOKUP(D4,DB!A:I,9,0),"")</f>
        <v>Latis</v>
      </c>
    </row>
    <row r="5" spans="1:13" ht="30.75">
      <c r="A5" s="124" t="s">
        <v>39122</v>
      </c>
      <c r="B5" s="124" t="s">
        <v>5443</v>
      </c>
      <c r="C5" s="124">
        <v>1</v>
      </c>
      <c r="D5" s="124" t="s">
        <v>32330</v>
      </c>
      <c r="E5" s="124" t="s">
        <v>39021</v>
      </c>
      <c r="F5" s="125">
        <v>45968.848599537036</v>
      </c>
      <c r="G5" s="126">
        <v>0.54726851851851854</v>
      </c>
      <c r="H5" s="125">
        <v>45968.827465277776</v>
      </c>
      <c r="I5" s="124" t="s">
        <v>22</v>
      </c>
      <c r="J5" s="124" t="s">
        <v>65</v>
      </c>
      <c r="K5" s="124" t="s">
        <v>39123</v>
      </c>
      <c r="L5" s="124" t="s">
        <v>8145</v>
      </c>
    </row>
    <row r="6" spans="1:13">
      <c r="A6" s="124" t="s">
        <v>39124</v>
      </c>
      <c r="B6" s="124" t="str">
        <f>IFERROR(VLOOKUP(D6,DB!A:K,11,0),"")</f>
        <v>R5</v>
      </c>
      <c r="C6" s="124">
        <v>1</v>
      </c>
      <c r="D6" s="124" t="s">
        <v>38409</v>
      </c>
      <c r="E6" s="124" t="s">
        <v>39021</v>
      </c>
      <c r="F6" s="124"/>
      <c r="G6" s="126">
        <f t="shared" ref="G6:G37" ca="1" si="2">IFERROR(NOW()-F6,"")</f>
        <v>45976.83497314815</v>
      </c>
      <c r="H6" s="125">
        <v>45976.36105324074</v>
      </c>
      <c r="I6" s="124" t="str">
        <f>IFERROR(VLOOKUP(D6,DB!A:F,6,0),"")</f>
        <v>SCECO</v>
      </c>
      <c r="J6" s="124" t="str">
        <f>IFERROR(VLOOKUP(D6,DB!A:G,7,0),"")</f>
        <v>Good</v>
      </c>
      <c r="K6" s="124" t="s">
        <v>39125</v>
      </c>
      <c r="L6" s="124" t="str">
        <f>IFERROR(VLOOKUP(D6,DB!A:I,9,0),"")</f>
        <v>Latis</v>
      </c>
    </row>
    <row r="7" spans="1:13" ht="30.75">
      <c r="A7" s="124" t="s">
        <v>39124</v>
      </c>
      <c r="B7" s="124" t="str">
        <f>IFERROR(VLOOKUP(D7,DB!A:K,11,0),"")</f>
        <v>R5</v>
      </c>
      <c r="C7" s="124">
        <v>3</v>
      </c>
      <c r="D7" s="124" t="s">
        <v>38148</v>
      </c>
      <c r="E7" s="124" t="s">
        <v>39021</v>
      </c>
      <c r="F7" s="124"/>
      <c r="G7" s="126">
        <f t="shared" ca="1" si="2"/>
        <v>45976.83497314815</v>
      </c>
      <c r="H7" s="125">
        <v>45976.442164351851</v>
      </c>
      <c r="I7" s="124" t="str">
        <f>IFERROR(VLOOKUP(D7,DB!A:F,6,0),"")</f>
        <v>SCECO</v>
      </c>
      <c r="J7" s="124" t="str">
        <f>IFERROR(VLOOKUP(D7,DB!A:G,7,0),"")</f>
        <v>Haj Removal</v>
      </c>
      <c r="K7" s="124" t="s">
        <v>39126</v>
      </c>
      <c r="L7" s="124" t="str">
        <f>IFERROR(VLOOKUP(D7,DB!A:I,9,0),"")</f>
        <v>Latis</v>
      </c>
    </row>
    <row r="8" spans="1:13" ht="30.75">
      <c r="A8" s="124" t="s">
        <v>39124</v>
      </c>
      <c r="B8" s="124" t="str">
        <f>IFERROR(VLOOKUP(D8,DB!A:K,11,0),"")</f>
        <v>R5</v>
      </c>
      <c r="C8" s="124">
        <v>2</v>
      </c>
      <c r="D8" s="124" t="s">
        <v>38268</v>
      </c>
      <c r="E8" s="124" t="s">
        <v>39021</v>
      </c>
      <c r="F8" s="124"/>
      <c r="G8" s="126">
        <f t="shared" ca="1" si="2"/>
        <v>45976.83497314815</v>
      </c>
      <c r="H8" s="158">
        <v>45976.54896990741</v>
      </c>
      <c r="I8" s="124" t="str">
        <f>IFERROR(VLOOKUP(D8,DB!A:F,6,0),"")</f>
        <v>SCECO</v>
      </c>
      <c r="J8" s="124" t="str">
        <f>IFERROR(VLOOKUP(D8,DB!A:G,7,0),"")</f>
        <v>Good</v>
      </c>
      <c r="K8" s="124" t="s">
        <v>39126</v>
      </c>
      <c r="L8" s="124" t="str">
        <f>IFERROR(VLOOKUP(D8,DB!A:I,9,0),"")</f>
        <v>Latis</v>
      </c>
    </row>
    <row r="9" spans="1:13">
      <c r="A9" s="124"/>
      <c r="B9" s="124" t="str">
        <f>IFERROR(VLOOKUP(D9,DB!A:K,11,0),"")</f>
        <v/>
      </c>
      <c r="C9" s="124"/>
      <c r="D9" s="124"/>
      <c r="E9" s="124"/>
      <c r="F9" s="124"/>
      <c r="G9" s="126">
        <f t="shared" ca="1" si="2"/>
        <v>45976.83497314815</v>
      </c>
      <c r="H9" s="124"/>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45976.83497314815</v>
      </c>
      <c r="H10" s="124"/>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45976.83497314815</v>
      </c>
      <c r="H11" s="124"/>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45976.83497314815</v>
      </c>
      <c r="H12" s="124"/>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45976.83497314815</v>
      </c>
      <c r="H13" s="124"/>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45976.83497314815</v>
      </c>
      <c r="H14" s="124"/>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45976.83497314815</v>
      </c>
      <c r="H15" s="124"/>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45976.83497314815</v>
      </c>
      <c r="H16" s="124"/>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45976.83497314815</v>
      </c>
      <c r="H17" s="124"/>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45976.83497314815</v>
      </c>
      <c r="H18" s="124"/>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45976.83497314815</v>
      </c>
      <c r="H19" s="124"/>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45976.83497314815</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45976.83497314815</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45976.83497314815</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45976.83497314815</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45976.83497314815</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45976.83497314815</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45976.83497314815</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45976.83497314815</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45976.83497314815</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45976.83497314815</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45976.83497314815</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4">
        <f t="shared" ca="1" si="2"/>
        <v>45976.83497314815</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4">
        <f t="shared" ca="1" si="2"/>
        <v>45976.83497314815</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4">
        <f t="shared" ca="1" si="2"/>
        <v>45976.83497314815</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4">
        <f t="shared" ca="1" si="2"/>
        <v>45976.83497314815</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4">
        <f t="shared" ca="1" si="2"/>
        <v>45976.83497314815</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4">
        <f t="shared" ca="1" si="2"/>
        <v>45976.83497314815</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4">
        <f t="shared" ca="1" si="2"/>
        <v>45976.83497314815</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4">
        <f t="shared" ref="G38:G101" ca="1" si="3">IFERROR(NOW()-F38,"")</f>
        <v>45976.83497314815</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4">
        <f t="shared" ca="1" si="3"/>
        <v>45976.83497314815</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4">
        <f t="shared" ca="1" si="3"/>
        <v>45976.83497314815</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4">
        <f t="shared" ca="1" si="3"/>
        <v>45976.83497314815</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4">
        <f t="shared" ca="1" si="3"/>
        <v>45976.83497314815</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4">
        <f t="shared" ca="1" si="3"/>
        <v>45976.83497314815</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4">
        <f t="shared" ca="1" si="3"/>
        <v>45976.83497314815</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4">
        <f t="shared" ca="1" si="3"/>
        <v>45976.83497314815</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4">
        <f t="shared" ca="1" si="3"/>
        <v>45976.83497314815</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4">
        <f t="shared" ca="1" si="3"/>
        <v>45976.83497314815</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4">
        <f t="shared" ca="1" si="3"/>
        <v>45976.83497314815</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3"/>
        <v>45976.83497314815</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3"/>
        <v>45976.83497314815</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3"/>
        <v>45976.83497314815</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3"/>
        <v>45976.83497314815</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3"/>
        <v>45976.83497314815</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3"/>
        <v>45976.83497314815</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3"/>
        <v>45976.83497314815</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3"/>
        <v>45976.83497314815</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45976.83497314815</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45976.83497314815</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45976.83497314815</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45976.83497314815</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45976.83497314815</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45976.83497314815</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45976.83497314815</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45976.83497314815</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45976.83497314815</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45976.83497314815</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45976.83497314815</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45976.83497314815</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45976.83497314815</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45976.83497314815</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45976.83497314815</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45976.83497314815</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45976.83497314815</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45976.83497314815</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45976.83497314815</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45976.83497314815</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45976.83497314815</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45976.83497314815</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45976.83497314815</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45976.83497314815</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45976.83497314815</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45976.83497314815</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45976.83497314815</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45976.83497314815</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45976.83497314815</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45976.83497314815</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45976.83497314815</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45976.83497314815</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45976.83497314815</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45976.83497314815</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45976.83497314815</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45976.83497314815</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45976.83497314815</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45976.83497314815</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45976.83497314815</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45976.83497314815</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45976.83497314815</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45976.83497314815</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45976.83497314815</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45976.83497314815</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45976.83497314815</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ref="G102:G165" ca="1" si="4">IFERROR(NOW()-F102,"")</f>
        <v>45976.83497314815</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4"/>
        <v>45976.83497314815</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4"/>
        <v>45976.83497314815</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4"/>
        <v>45976.83497314815</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4"/>
        <v>45976.83497314815</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4"/>
        <v>45976.83497314815</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4"/>
        <v>45976.83497314815</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4"/>
        <v>45976.83497314815</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4"/>
        <v>45976.83497314815</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4"/>
        <v>45976.83497314815</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4"/>
        <v>45976.83497314815</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4"/>
        <v>45976.83497314815</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4"/>
        <v>45976.83497314815</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4"/>
        <v>45976.83497314815</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4"/>
        <v>45976.83497314815</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4"/>
        <v>45976.83497314815</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4"/>
        <v>45976.83497314815</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4"/>
        <v>45976.83497314815</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4"/>
        <v>45976.83497314815</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45976.83497314815</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45976.83497314815</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45976.83497314815</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45976.83497314815</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45976.83497314815</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45976.83497314815</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45976.83497314815</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45976.83497314815</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45976.83497314815</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45976.83497314815</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45976.83497314815</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45976.83497314815</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45976.83497314815</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45976.83497314815</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45976.83497314815</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45976.83497314815</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45976.83497314815</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45976.83497314815</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45976.83497314815</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45976.83497314815</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45976.83497314815</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45976.83497314815</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45976.83497314815</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45976.83497314815</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45976.83497314815</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45976.83497314815</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45976.83497314815</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45976.83497314815</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45976.83497314815</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45976.83497314815</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45976.83497314815</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45976.83497314815</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45976.83497314815</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45976.83497314815</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45976.83497314815</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45976.83497314815</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45976.83497314815</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45976.83497314815</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45976.83497314815</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45976.83497314815</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45976.83497314815</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45976.83497314815</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45976.83497314815</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45976.83497314815</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45976.83497314815</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ref="G166:G229" ca="1" si="5">IFERROR(NOW()-F166,"")</f>
        <v>45976.83497314815</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5"/>
        <v>45976.83497314815</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5"/>
        <v>45976.83497314815</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5"/>
        <v>45976.83497314815</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5"/>
        <v>45976.83497314815</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5"/>
        <v>45976.83497314815</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5"/>
        <v>45976.83497314815</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5"/>
        <v>45976.83497314815</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5"/>
        <v>45976.83497314815</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5"/>
        <v>45976.83497314815</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5"/>
        <v>45976.83497314815</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5"/>
        <v>45976.83497314815</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5"/>
        <v>45976.83497314815</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5"/>
        <v>45976.83497314815</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5"/>
        <v>45976.83497314815</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5"/>
        <v>45976.83497314815</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5"/>
        <v>45976.83497314815</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5"/>
        <v>45976.83497314815</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5"/>
        <v>45976.83497314815</v>
      </c>
      <c r="H184" s="124"/>
      <c r="I184" s="124" t="str">
        <f>IFERROR(VLOOKUP(D184,DB!A:F,6,0),"")</f>
        <v/>
      </c>
      <c r="J184" s="124" t="str">
        <f>IFERROR(VLOOKUP(D184,DB!A:G,7,0),"")</f>
        <v/>
      </c>
      <c r="K184" s="124"/>
      <c r="L184" s="124" t="str">
        <f>IFERROR(VLOOKUP(D184,DB!A:I,9,0),"")</f>
        <v/>
      </c>
    </row>
    <row r="185" spans="1:12">
      <c r="A185" s="124"/>
      <c r="B185" s="124"/>
      <c r="C185" s="124"/>
      <c r="D185" s="124"/>
      <c r="E185" s="124"/>
      <c r="F185" s="124"/>
      <c r="G185" s="124"/>
      <c r="H185" s="124"/>
      <c r="I185" s="124"/>
      <c r="J185" s="124"/>
      <c r="K185" s="124"/>
      <c r="L185" s="124"/>
    </row>
    <row r="186" spans="1:12">
      <c r="A186" s="124"/>
      <c r="B186" s="124"/>
      <c r="C186" s="124"/>
      <c r="D186" s="124"/>
      <c r="E186" s="124"/>
      <c r="F186" s="124"/>
      <c r="G186" s="124"/>
      <c r="H186" s="124"/>
      <c r="I186" s="124"/>
      <c r="J186" s="124"/>
      <c r="K186" s="124"/>
      <c r="L186" s="124"/>
    </row>
    <row r="187" spans="1:12">
      <c r="A187" s="124"/>
      <c r="B187" s="124"/>
      <c r="C187" s="124"/>
      <c r="D187" s="124"/>
      <c r="E187" s="124"/>
      <c r="F187" s="124"/>
      <c r="G187" s="124"/>
      <c r="H187" s="124"/>
      <c r="I187" s="124"/>
      <c r="J187" s="124"/>
      <c r="K187" s="124"/>
      <c r="L187" s="124"/>
    </row>
    <row r="188" spans="1:12">
      <c r="A188" s="124"/>
      <c r="B188" s="124"/>
      <c r="C188" s="124"/>
      <c r="D188" s="124"/>
      <c r="E188" s="124"/>
      <c r="F188" s="124"/>
      <c r="G188" s="124"/>
      <c r="H188" s="124"/>
      <c r="I188" s="124"/>
      <c r="J188" s="124"/>
      <c r="K188" s="124"/>
      <c r="L188" s="124"/>
    </row>
    <row r="189" spans="1:12">
      <c r="A189" s="124"/>
      <c r="B189" s="124"/>
      <c r="C189" s="124"/>
      <c r="D189" s="124"/>
      <c r="E189" s="124"/>
      <c r="F189" s="124"/>
      <c r="G189" s="124"/>
      <c r="H189" s="124"/>
      <c r="I189" s="124"/>
      <c r="J189" s="124"/>
      <c r="K189" s="124"/>
      <c r="L189" s="124"/>
    </row>
    <row r="190" spans="1:12">
      <c r="A190" s="124"/>
      <c r="B190" s="124"/>
      <c r="C190" s="124"/>
      <c r="D190" s="124"/>
      <c r="E190" s="124"/>
      <c r="F190" s="124"/>
      <c r="G190" s="124"/>
      <c r="H190" s="124"/>
      <c r="I190" s="124"/>
      <c r="J190" s="124"/>
      <c r="K190" s="124"/>
      <c r="L190" s="124"/>
    </row>
    <row r="191" spans="1:12">
      <c r="A191" s="124"/>
      <c r="B191" s="124"/>
      <c r="C191" s="124"/>
      <c r="D191" s="124"/>
      <c r="E191" s="124"/>
      <c r="F191" s="124"/>
      <c r="G191" s="124"/>
      <c r="H191" s="124"/>
      <c r="I191" s="124"/>
      <c r="J191" s="124"/>
      <c r="K191" s="124"/>
      <c r="L191" s="124"/>
    </row>
    <row r="192" spans="1:12">
      <c r="A192" s="124"/>
      <c r="B192" s="124"/>
      <c r="C192" s="124"/>
      <c r="D192" s="124"/>
      <c r="E192" s="124"/>
      <c r="F192" s="124"/>
      <c r="G192" s="124"/>
      <c r="H192" s="124"/>
      <c r="I192" s="124"/>
      <c r="J192" s="124"/>
      <c r="K192" s="124"/>
      <c r="L192" s="124"/>
    </row>
    <row r="193" spans="1:12">
      <c r="A193" s="124"/>
      <c r="B193" s="124"/>
      <c r="C193" s="124"/>
      <c r="D193" s="124"/>
      <c r="E193" s="124"/>
      <c r="F193" s="124"/>
      <c r="G193" s="124"/>
      <c r="H193" s="124"/>
      <c r="I193" s="124"/>
      <c r="J193" s="124"/>
      <c r="K193" s="124"/>
      <c r="L193" s="124"/>
    </row>
    <row r="194" spans="1:12">
      <c r="A194" s="124"/>
      <c r="B194" s="124"/>
      <c r="C194" s="124"/>
      <c r="D194" s="124"/>
      <c r="E194" s="124"/>
      <c r="F194" s="124"/>
      <c r="G194" s="124"/>
      <c r="H194" s="124"/>
      <c r="I194" s="124"/>
      <c r="J194" s="124"/>
      <c r="K194" s="124"/>
      <c r="L194" s="124"/>
    </row>
    <row r="195" spans="1:12">
      <c r="A195" s="124"/>
      <c r="B195" s="124"/>
      <c r="C195" s="124"/>
      <c r="D195" s="124"/>
      <c r="E195" s="124"/>
      <c r="F195" s="124"/>
      <c r="G195" s="124"/>
      <c r="H195" s="124"/>
      <c r="I195" s="124"/>
      <c r="J195" s="124"/>
      <c r="K195" s="124"/>
      <c r="L195" s="124"/>
    </row>
    <row r="196" spans="1:12">
      <c r="A196" s="124"/>
      <c r="B196" s="124"/>
      <c r="C196" s="124"/>
      <c r="D196" s="124"/>
      <c r="E196" s="124"/>
      <c r="F196" s="124"/>
      <c r="G196" s="124"/>
      <c r="H196" s="124"/>
      <c r="I196" s="124"/>
      <c r="J196" s="124"/>
      <c r="K196" s="124"/>
      <c r="L196" s="124"/>
    </row>
    <row r="197" spans="1:12">
      <c r="A197" s="124"/>
      <c r="B197" s="124"/>
      <c r="C197" s="124"/>
      <c r="D197" s="124"/>
      <c r="E197" s="124"/>
      <c r="F197" s="124"/>
      <c r="G197" s="124"/>
      <c r="H197" s="124"/>
      <c r="I197" s="124"/>
      <c r="J197" s="124"/>
      <c r="K197" s="124"/>
      <c r="L197" s="124"/>
    </row>
    <row r="198" spans="1:12">
      <c r="A198" s="124"/>
      <c r="B198" s="124"/>
      <c r="C198" s="124"/>
      <c r="D198" s="124"/>
      <c r="E198" s="124"/>
      <c r="F198" s="124"/>
      <c r="G198" s="124"/>
      <c r="H198" s="124"/>
      <c r="I198" s="124"/>
      <c r="J198" s="124"/>
      <c r="K198" s="124"/>
      <c r="L198" s="124"/>
    </row>
    <row r="199" spans="1:12">
      <c r="A199" s="124"/>
      <c r="B199" s="124"/>
      <c r="C199" s="124"/>
      <c r="D199" s="124"/>
      <c r="E199" s="124"/>
      <c r="F199" s="124"/>
      <c r="G199" s="124"/>
      <c r="H199" s="124"/>
      <c r="I199" s="124"/>
      <c r="J199" s="124"/>
      <c r="K199" s="124"/>
      <c r="L199" s="124"/>
    </row>
    <row r="200" spans="1:12">
      <c r="A200" s="124"/>
      <c r="B200" s="124"/>
      <c r="C200" s="124"/>
      <c r="D200" s="124"/>
      <c r="E200" s="124"/>
      <c r="F200" s="124"/>
      <c r="G200" s="124"/>
      <c r="H200" s="124"/>
      <c r="I200" s="124"/>
      <c r="J200" s="124"/>
      <c r="K200" s="124"/>
      <c r="L200" s="124"/>
    </row>
    <row r="201" spans="1:12">
      <c r="A201" s="124"/>
      <c r="B201" s="124"/>
      <c r="C201" s="124"/>
      <c r="D201" s="124"/>
      <c r="E201" s="124"/>
      <c r="F201" s="124"/>
      <c r="G201" s="124"/>
      <c r="H201" s="124"/>
      <c r="I201" s="124"/>
      <c r="J201" s="124"/>
      <c r="K201" s="124"/>
      <c r="L201" s="124"/>
    </row>
    <row r="202" spans="1:12">
      <c r="A202" s="124"/>
      <c r="B202" s="124"/>
      <c r="C202" s="124"/>
      <c r="D202" s="124"/>
      <c r="E202" s="124"/>
      <c r="F202" s="124"/>
      <c r="G202" s="124"/>
      <c r="H202" s="124"/>
      <c r="I202" s="124"/>
      <c r="J202" s="124"/>
      <c r="K202" s="124"/>
      <c r="L202" s="124"/>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sheetData>
  <dataValidations count="2">
    <dataValidation allowBlank="1" showInputMessage="1" showErrorMessage="1" sqref="E1" xr:uid="{920C6338-E771-4DAE-8C89-92A9093EA4DE}"/>
    <dataValidation type="list" allowBlank="1" showInputMessage="1" showErrorMessage="1" sqref="E2:E18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11"/>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13" ca="1" si="0">IFERROR(NOW()-F2,"-")</f>
        <v>45976.83497314815</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45976.83497314815</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45976.83497314815</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45976.83497314815</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45976.83497314815</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45976.83497314815</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45976.83497314815</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45976.83497314815</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45976.83497314815</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45976.83497314815</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45976.83497314815</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45976.83497314815</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ref="G14:G77" ca="1" si="1">IFERROR(NOW()-F14,"-")</f>
        <v>45976.83497314815</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45976.83497314815</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45976.83497314815</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45976.83497314815</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45976.83497314815</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45976.83497314815</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45976.83497314815</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45976.83497314815</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45976.83497314815</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45976.83497314815</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45976.83497314815</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45976.83497314815</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45976.83497314815</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45976.83497314815</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45976.83497314815</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45976.83497314815</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45976.83497314815</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45976.83497314815</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45976.83497314815</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45976.83497314815</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45976.83497314815</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45976.83497314815</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45976.83497314815</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45976.83497314815</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45976.83497314815</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45976.83497314815</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45976.83497314815</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45976.83497314815</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45976.83497314815</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45976.83497314815</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45976.83497314815</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45976.83497314815</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45976.83497314815</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45976.83497314815</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45976.83497314815</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45976.83497314815</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45976.83497314815</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45976.83497314815</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45976.83497314815</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45976.83497314815</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45976.83497314815</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45976.83497314815</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45976.83497314815</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45976.83497314815</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45976.83497314815</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45976.83497314815</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45976.83497314815</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45976.83497314815</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45976.83497314815</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45976.83497314815</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45976.83497314815</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45976.83497314815</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45976.83497314815</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45976.83497314815</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45976.83497314815</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45976.83497314815</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45976.83497314815</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45976.83497314815</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45976.83497314815</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45976.83497314815</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45976.83497314815</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45976.83497314815</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45976.83497314815</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45976.83497314815</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ref="G78:G111" ca="1" si="2">IFERROR(NOW()-F78,"-")</f>
        <v>45976.83497314815</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45976.83497314815</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45976.83497314815</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45976.83497314815</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45976.83497314815</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45976.83497314815</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45976.83497314815</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45976.83497314815</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45976.83497314815</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45976.83497314815</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45976.83497314815</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45976.83497314815</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45976.83497314815</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45976.83497314815</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45976.83497314815</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45976.83497314815</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45976.83497314815</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45976.83497314815</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45976.83497314815</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45976.83497314815</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45976.83497314815</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45976.83497314815</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45976.83497314815</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45976.83497314815</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45976.83497314815</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45976.83497314815</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45976.83497314815</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45976.83497314815</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45976.83497314815</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45976.83497314815</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45976.83497314815</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45976.83497314815</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45976.83497314815</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45976.83497314815</v>
      </c>
      <c r="H111" s="143"/>
      <c r="I111" s="141" t="str">
        <f>IFERROR(VLOOKUP(D111,DB!A:F,6,0),"")</f>
        <v/>
      </c>
      <c r="J111" s="141" t="str">
        <f>IFERROR(VLOOKUP(D111,DB!A:G,7,0),"")</f>
        <v/>
      </c>
      <c r="K111" s="144"/>
      <c r="L111" s="145" t="str">
        <f>IFERROR(VLOOKUP(D111,DB!A:I,9,0),"")</f>
        <v/>
      </c>
    </row>
  </sheetData>
  <dataValidations count="2">
    <dataValidation allowBlank="1" showInputMessage="1" showErrorMessage="1" sqref="E1" xr:uid="{9E1BC488-8814-4F8A-8DBE-742B3278AB71}"/>
    <dataValidation type="list" allowBlank="1" showInputMessage="1" showErrorMessage="1" sqref="E2:E11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2025-11-15T17:02:25Z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