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14" documentId="120_S{2AC9BD13-BADA-5192-A53E-5A8FF88502F6}" xr6:coauthVersionLast="47" xr6:coauthVersionMax="47" xr10:uidLastSave="{3B99D321-AF27-44C4-8488-CD581DC683C9}"/>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I13" i="4"/>
  <c r="J13" i="4"/>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27" i="9"/>
  <c r="B28" i="9"/>
  <c r="B29" i="9"/>
  <c r="B30" i="9"/>
  <c r="B31" i="9"/>
  <c r="B32" i="9"/>
  <c r="B33" i="9"/>
  <c r="B34" i="9"/>
  <c r="B35" i="9"/>
  <c r="B36" i="9"/>
  <c r="B37" i="9"/>
  <c r="B38" i="9"/>
  <c r="B39" i="9"/>
  <c r="B40" i="9"/>
  <c r="B41" i="9"/>
  <c r="B42" i="9"/>
  <c r="B43" i="9"/>
  <c r="B44" i="9"/>
  <c r="B45" i="9"/>
  <c r="B46" i="9"/>
  <c r="G27" i="9"/>
  <c r="G28" i="9"/>
  <c r="G29" i="9"/>
  <c r="G30" i="9"/>
  <c r="G31" i="9"/>
  <c r="G32" i="9"/>
  <c r="G33" i="9"/>
  <c r="G34" i="9"/>
  <c r="G35" i="9"/>
  <c r="G36" i="9"/>
  <c r="G37" i="9"/>
  <c r="G38" i="9"/>
  <c r="G39" i="9"/>
  <c r="G40" i="9"/>
  <c r="G41" i="9"/>
  <c r="G42" i="9"/>
  <c r="G43" i="9"/>
  <c r="G44" i="9"/>
  <c r="G45" i="9"/>
  <c r="G46" i="9"/>
  <c r="I27" i="9"/>
  <c r="I28" i="9"/>
  <c r="I29" i="9"/>
  <c r="I30" i="9"/>
  <c r="I31" i="9"/>
  <c r="I32" i="9"/>
  <c r="I33" i="9"/>
  <c r="I34" i="9"/>
  <c r="I35" i="9"/>
  <c r="I36" i="9"/>
  <c r="I37" i="9"/>
  <c r="I38" i="9"/>
  <c r="I39" i="9"/>
  <c r="I40" i="9"/>
  <c r="I41" i="9"/>
  <c r="I42" i="9"/>
  <c r="I43" i="9"/>
  <c r="I44" i="9"/>
  <c r="I45" i="9"/>
  <c r="I46" i="9"/>
  <c r="L27" i="9"/>
  <c r="L28" i="9"/>
  <c r="L29" i="9"/>
  <c r="L30" i="9"/>
  <c r="L31" i="9"/>
  <c r="L32" i="9"/>
  <c r="L33" i="9"/>
  <c r="L34" i="9"/>
  <c r="L35" i="9"/>
  <c r="L36" i="9"/>
  <c r="L37" i="9"/>
  <c r="L38" i="9"/>
  <c r="L39" i="9"/>
  <c r="L40" i="9"/>
  <c r="L41" i="9"/>
  <c r="L42" i="9"/>
  <c r="L43" i="9"/>
  <c r="L44" i="9"/>
  <c r="L45" i="9"/>
  <c r="L46" i="9"/>
  <c r="J27" i="9"/>
  <c r="J28" i="9"/>
  <c r="J29" i="9"/>
  <c r="J30" i="9"/>
  <c r="J31" i="9"/>
  <c r="J32" i="9"/>
  <c r="J33" i="9"/>
  <c r="J34" i="9"/>
  <c r="J35" i="9"/>
  <c r="J36" i="9"/>
  <c r="J37" i="9"/>
  <c r="J38" i="9"/>
  <c r="J39" i="9"/>
  <c r="J40" i="9"/>
  <c r="J41" i="9"/>
  <c r="J42" i="9"/>
  <c r="J43" i="9"/>
  <c r="J44" i="9"/>
  <c r="J45" i="9"/>
  <c r="J46" i="9"/>
  <c r="L2" i="9"/>
  <c r="L3" i="9"/>
  <c r="L4" i="9"/>
  <c r="L5" i="9"/>
  <c r="L6" i="9"/>
  <c r="L7" i="9"/>
  <c r="L8" i="9"/>
  <c r="L9" i="9"/>
  <c r="L10" i="9"/>
  <c r="L11" i="9"/>
  <c r="L12" i="9"/>
  <c r="L13" i="9"/>
  <c r="L14" i="9"/>
  <c r="L15" i="9"/>
  <c r="L16" i="9"/>
  <c r="L17" i="9"/>
  <c r="L18" i="9"/>
  <c r="L19" i="9"/>
  <c r="L20" i="9"/>
  <c r="L21" i="9"/>
  <c r="L22" i="9"/>
  <c r="L23" i="9"/>
  <c r="L24" i="9"/>
  <c r="L25" i="9"/>
  <c r="L26" i="9"/>
  <c r="J2" i="9"/>
  <c r="J3" i="9"/>
  <c r="J4" i="9"/>
  <c r="J5" i="9"/>
  <c r="J6" i="9"/>
  <c r="J7" i="9"/>
  <c r="J8" i="9"/>
  <c r="J9" i="9"/>
  <c r="J10" i="9"/>
  <c r="J11" i="9"/>
  <c r="J12" i="9"/>
  <c r="J13" i="9"/>
  <c r="J14" i="9"/>
  <c r="J15" i="9"/>
  <c r="J16" i="9"/>
  <c r="J17" i="9"/>
  <c r="J18" i="9"/>
  <c r="J19" i="9"/>
  <c r="J20" i="9"/>
  <c r="J21" i="9"/>
  <c r="J22" i="9"/>
  <c r="J23" i="9"/>
  <c r="J24" i="9"/>
  <c r="J25" i="9"/>
  <c r="J26" i="9"/>
  <c r="I2" i="9"/>
  <c r="I3" i="9"/>
  <c r="I4" i="9"/>
  <c r="I5" i="9"/>
  <c r="I6" i="9"/>
  <c r="I7" i="9"/>
  <c r="I8" i="9"/>
  <c r="I9" i="9"/>
  <c r="I10" i="9"/>
  <c r="I11" i="9"/>
  <c r="I12" i="9"/>
  <c r="I13" i="9"/>
  <c r="I14" i="9"/>
  <c r="I15" i="9"/>
  <c r="I16" i="9"/>
  <c r="I17" i="9"/>
  <c r="I18" i="9"/>
  <c r="I19" i="9"/>
  <c r="I20" i="9"/>
  <c r="I21" i="9"/>
  <c r="I22" i="9"/>
  <c r="I23" i="9"/>
  <c r="I24" i="9"/>
  <c r="I25" i="9"/>
  <c r="I26"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B2" i="9"/>
  <c r="B3" i="9"/>
  <c r="B4" i="9"/>
  <c r="B5" i="9"/>
  <c r="B6" i="9"/>
  <c r="G6" i="9"/>
  <c r="G5" i="9"/>
  <c r="G4" i="9"/>
  <c r="G3" i="9"/>
  <c r="G2" i="9"/>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L13" i="4"/>
  <c r="B14" i="4"/>
  <c r="G14" i="4"/>
  <c r="I14" i="4"/>
  <c r="J14" i="4"/>
  <c r="L14" i="4"/>
  <c r="B15" i="4"/>
  <c r="G15" i="4"/>
  <c r="I15" i="4"/>
  <c r="J15" i="4"/>
  <c r="L15" i="4"/>
  <c r="B16" i="4"/>
  <c r="G16" i="4"/>
  <c r="I16" i="4"/>
  <c r="J16" i="4"/>
  <c r="L16" i="4"/>
  <c r="B17" i="4"/>
  <c r="G17" i="4"/>
  <c r="I17" i="4"/>
  <c r="J17" i="4"/>
  <c r="L17"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<sst xmlns="http://schemas.openxmlformats.org/spreadsheetml/2006/main" count="180276" uniqueCount="39122">
  <si>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</si>
  <si>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</si>
  <si>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</si>
  <si>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</si>
  <si>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</si>
  <si>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</si>
  <si>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</si>
  <si>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</si>
  <si>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</si>
  <si>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</si>
  <si>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</si>
  <si>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</si>
  <si>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</si>
  <si>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</si>
  <si>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</si>
  <si>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</si>
  <si>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</si>
  <si>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</si>
  <si>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</si>
  <si>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</si>
  <si>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</si>
  <si>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</si>
  <si>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</si>
  <si>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</si>
  <si>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</si>
  <si>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</si>
  <si>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</si>
  <si>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</si>
  <si>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</si>
  <si>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</si>
  <si>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</si>
  <si>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</si>
  <si>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</si>
  <si>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</si>
  <si>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</si>
  <si>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</si>
  <si>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</si>
  <si>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</si>
  <si>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</si>
  <si>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</si>
  <si>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</si>
  <si>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</si>
  <si>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</si>
  <si>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</si>
  <si>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</si>
  <si>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</si>
  <si>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</si>
  <si>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</si>
  <si>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</si>
  <si>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</si>
  <si>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</si>
  <si>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</si>
  <si>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</si>
  <si>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</si>
  <si>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</si>
  <si>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</si>
  <si>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</si>
  <si>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</si>
  <si>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</si>
  <si>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</si>
  <si>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</si>
  <si>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</si>
  <si>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</si>
  <si>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</si>
  <si>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</si>
  <si>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</si>
  <si>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</si>
  <si>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</si>
  <si>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</si>
  <si>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</si>
  <si>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</si>
  <si>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</si>
  <si>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</si>
  <si>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</si>
  <si>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</si>
  <si>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</si>
  <si>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</si>
  <si>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</si>
  <si>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</si>
  <si>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</si>
  <si>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</si>
  <si>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</si>
  <si>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</si>
  <si>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</si>
  <si>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</si>
  <si>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</si>
  <si>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</si>
  <si>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</si>
  <si>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</si>
  <si>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</si>
  <si>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</si>
  <si>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</si>
  <si>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</si>
  <si>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</si>
  <si>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</si>
  <si>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</si>
  <si>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</si>
  <si>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</si>
  <si>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</si>
  <si>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</si>
  <si>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</si>
  <si>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</si>
  <si>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</si>
  <si>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</si>
  <si>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</si>
  <si>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</si>
  <si>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</si>
  <si>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</si>
  <si>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</si>
  <si>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</si>
  <si>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</si>
  <si>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</si>
  <si>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</si>
  <si>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</si>
  <si>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</si>
  <si>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</si>
  <si>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</si>
  <si>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</si>
  <si>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</si>
  <si>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</si>
  <si>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</si>
  <si>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</si>
  <si>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</si>
  <si>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</si>
  <si>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</si>
  <si>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</si>
  <si>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</si>
  <si>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</si>
  <si>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</si>
  <si>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</si>
  <si>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</si>
  <si>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</si>
  <si>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</si>
  <si>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</si>
  <si>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</si>
  <si>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</si>
  <si>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</si>
  <si>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</si>
  <si>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</si>
  <si>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</si>
  <si>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</si>
  <si>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</si>
  <si>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</si>
  <si>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</si>
  <si>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</si>
  <si>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</si>
  <si>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</si>
  <si>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</si>
  <si>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</si>
  <si>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</si>
  <si>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</si>
  <si>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</si>
  <si>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</si>
  <si>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</si>
  <si>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</si>
  <si>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</si>
  <si>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</si>
  <si>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</si>
  <si>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</si>
  <si>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</si>
  <si>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</si>
  <si>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</si>
  <si>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</si>
  <si>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</si>
  <si>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</si>
  <si>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</si>
  <si>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</si>
  <si>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</si>
  <si>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</si>
  <si>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</si>
  <si>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</si>
  <si>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</si>
  <si>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</si>
  <si>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</si>
  <si>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</si>
  <si>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</si>
  <si>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</si>
  <si>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</si>
  <si>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</si>
  <si>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</si>
  <si>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</si>
  <si>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</si>
  <si>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</si>
  <si>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</si>
  <si>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</si>
  <si>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</si>
  <si>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</si>
  <si>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</si>
  <si>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</si>
  <si>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</si>
  <si>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</si>
  <si>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</si>
  <si>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</si>
  <si>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</si>
  <si>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</si>
  <si>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</si>
  <si>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</si>
  <si>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</si>
  <si>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</si>
  <si>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</si>
  <si>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</si>
  <si>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</si>
  <si>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</si>
  <si>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</si>
  <si>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</si>
  <si>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</si>
  <si>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</si>
  <si>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</si>
  <si>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</si>
  <si>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</si>
  <si>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</si>
  <si>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</si>
  <si>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</si>
  <si>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</si>
  <si>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</si>
  <si>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</si>
  <si>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</si>
  <si>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</si>
  <si>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</si>
  <si>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</si>
  <si>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</si>
  <si>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</si>
  <si>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</si>
  <si>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</si>
  <si>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</si>
  <si>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</si>
  <si>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</si>
  <si>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</si>
  <si>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</si>
  <si>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</si>
  <si>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</si>
  <si>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</si>
  <si>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</si>
  <si>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</si>
  <si>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</si>
  <si>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</si>
  <si>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</si>
  <si>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</si>
  <si>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</si>
  <si>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</si>
  <si>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</si>
  <si>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</si>
  <si>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</si>
  <si>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</si>
  <si>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</si>
  <si>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</si>
  <si>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</si>
  <si>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</si>
  <si>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</si>
  <si>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</si>
  <si>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</si>
  <si>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</si>
  <si>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</si>
  <si>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</si>
  <si>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</si>
  <si>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</si>
  <si>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</si>
  <si>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</si>
  <si>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</si>
  <si>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</si>
  <si>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</si>
  <si>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</si>
  <si>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</si>
  <si>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</si>
  <si>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</si>
  <si>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</si>
  <si>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</si>
  <si>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</si>
  <si>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</si>
  <si>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</si>
  <si>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</si>
  <si>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</si>
  <si>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</si>
  <si>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</si>
  <si>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</si>
  <si>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</si>
  <si>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</si>
  <si>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</si>
  <si>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</si>
  <si>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</si>
  <si>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</si>
  <si>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</si>
  <si>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</si>
  <si>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</si>
  <si>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</si>
  <si>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</si>
  <si>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</si>
  <si>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</si>
  <si>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</si>
  <si>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</si>
  <si>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</si>
  <si>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</si>
  <si>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</si>
  <si>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</si>
  <si>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</si>
  <si>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</si>
  <si>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</si>
  <si>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</si>
  <si>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</si>
  <si>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</si>
  <si>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</si>
  <si>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</si>
  <si>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</si>
  <si>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</si>
  <si>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</si>
  <si>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</si>
  <si>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</si>
  <si>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</si>
  <si>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</si>
  <si>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</si>
  <si>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</si>
  <si>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</si>
  <si>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</si>
  <si>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</si>
  <si>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</si>
  <si>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</si>
  <si>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</si>
  <si>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</si>
  <si>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</si>
  <si>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</si>
  <si>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</si>
  <si>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</si>
  <si>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</si>
  <si>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</si>
  <si>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</si>
  <si>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</si>
  <si>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</si>
  <si>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</si>
  <si>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</si>
  <si>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</si>
  <si>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</si>
  <si>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</si>
  <si>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</si>
  <si>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</si>
  <si>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</si>
  <si>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</si>
  <si>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</si>
  <si>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</si>
  <si>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</si>
  <si>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</si>
  <si>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</si>
  <si>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</si>
  <si>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</si>
  <si>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</si>
  <si>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</si>
  <si>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</si>
  <si>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</si>
  <si>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</si>
  <si>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</si>
  <si>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</si>
  <si>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</si>
  <si>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</si>
  <si>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</si>
  <si>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</si>
  <si>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</si>
  <si>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</si>
  <si>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</si>
  <si>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</si>
  <si>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</si>
  <si>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</si>
  <si>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</si>
  <si>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</si>
  <si>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</si>
  <si>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</si>
  <si>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</si>
  <si>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</si>
  <si>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</si>
  <si>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</si>
  <si>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</si>
  <si>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</si>
  <si>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</si>
  <si>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</si>
  <si>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</si>
  <si>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</si>
  <si>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</si>
  <si>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</si>
  <si>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</si>
  <si>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</si>
  <si>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</si>
  <si>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</si>
  <si>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</si>
  <si>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</si>
  <si>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</si>
  <si>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</si>
  <si>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</si>
  <si>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</si>
  <si>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</si>
  <si>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</si>
  <si>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</si>
  <si>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</si>
  <si>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</si>
  <si>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</si>
  <si>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</si>
  <si>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</si>
  <si>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</si>
  <si>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</si>
  <si>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</si>
  <si>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</si>
  <si>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</si>
  <si>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</si>
  <si>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</si>
  <si>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</si>
  <si>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</si>
  <si>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</si>
  <si>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</si>
  <si>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</si>
  <si>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</si>
  <si>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</si>
  <si>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</si>
  <si>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</si>
  <si>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</si>
  <si>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</si>
  <si>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</si>
  <si>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</si>
  <si>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</si>
  <si>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</si>
  <si>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</si>
  <si>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</si>
  <si>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</si>
  <si>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</si>
  <si>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</si>
  <si>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</si>
  <si>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</si>
  <si>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</si>
  <si>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</si>
  <si>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</si>
  <si>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</si>
  <si>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</si>
  <si>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</si>
  <si>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</si>
  <si>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</si>
  <si>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</si>
  <si>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</si>
  <si>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</si>
  <si>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</si>
  <si>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</si>
  <si>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</si>
  <si>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</si>
  <si>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</si>
  <si>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</si>
  <si>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</si>
  <si>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</si>
  <si>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</si>
  <si>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</si>
  <si>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</si>
  <si>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</si>
  <si>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</si>
  <si>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</si>
  <si>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</si>
  <si>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</si>
  <si>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</si>
  <si>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</si>
  <si>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</si>
  <si>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</si>
  <si>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</si>
  <si>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</si>
  <si>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</si>
  <si>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</si>
  <si>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</si>
  <si>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</si>
  <si>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</si>
  <si>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</si>
  <si>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</si>
  <si>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</si>
  <si>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</si>
  <si>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</si>
  <si>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</si>
  <si>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</si>
  <si>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</si>
  <si>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</si>
  <si>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</si>
  <si>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</si>
  <si>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</si>
  <si>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</si>
  <si>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</si>
  <si>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</si>
  <si>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</si>
  <si>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</si>
  <si>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</si>
  <si>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</si>
  <si>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</si>
  <si>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</si>
  <si>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</si>
  <si>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</si>
  <si>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</si>
  <si>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</si>
  <si>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</si>
  <si>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</si>
  <si>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</si>
  <si>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</si>
  <si>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</si>
  <si>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</si>
  <si>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</si>
  <si>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</si>
  <si>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</si>
  <si>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</si>
  <si>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</si>
  <si>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</si>
  <si>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</si>
  <si>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</si>
  <si>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</si>
  <si>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</si>
  <si>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</si>
  <si>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</si>
  <si>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</si>
  <si>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</si>
  <si>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</si>
  <si>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</si>
  <si>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</si>
  <si>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</si>
  <si>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</si>
  <si>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</si>
  <si>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</si>
  <si>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</si>
  <si>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</si>
  <si>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</si>
  <si>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</si>
  <si>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</si>
  <si>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</si>
  <si>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</si>
  <si>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</si>
  <si>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</si>
  <si>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</si>
  <si>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</si>
  <si>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</si>
  <si>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</si>
  <si>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</si>
  <si>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</si>
  <si>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</si>
  <si>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</si>
  <si>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</si>
  <si>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</si>
  <si>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</si>
  <si>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</si>
  <si>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</si>
  <si>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</si>
  <si>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</si>
  <si>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</si>
  <si>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</si>
  <si>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</si>
  <si>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</si>
  <si>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</si>
  <si>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</si>
  <si>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</si>
  <si>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</si>
  <si>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</si>
  <si>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</si>
  <si>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</si>
  <si>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</si>
  <si>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</si>
  <si>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</si>
  <si>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</si>
  <si>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</si>
  <si>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</si>
  <si>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</si>
  <si>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</si>
  <si>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</si>
  <si>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</si>
  <si>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</si>
  <si>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</si>
  <si>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</si>
  <si>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</si>
  <si>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</si>
  <si>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</si>
  <si>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</si>
  <si>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</si>
  <si>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</si>
  <si>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</si>
  <si>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</si>
  <si>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</si>
  <si>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</si>
  <si>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</si>
  <si>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</si>
  <si>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</si>
  <si>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</si>
  <si>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</si>
  <si>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</si>
  <si>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</si>
  <si>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</si>
  <si>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</si>
  <si>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</si>
  <si>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</si>
  <si>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</si>
  <si>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</si>
  <si>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</si>
  <si>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</si>
  <si>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</si>
  <si>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</si>
  <si>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</si>
  <si>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</si>
  <si>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</si>
  <si>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</si>
  <si>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</si>
  <si>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</si>
  <si>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</si>
  <si>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</si>
  <si>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</si>
  <si>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</si>
  <si>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</si>
  <si>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</si>
  <si>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</si>
  <si>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</si>
  <si>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</si>
  <si>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</si>
  <si>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</si>
  <si>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</si>
  <si>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</si>
  <si>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</si>
  <si>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</si>
  <si>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</si>
  <si>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</si>
  <si>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</si>
  <si>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</si>
  <si>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</si>
  <si>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</si>
  <si>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</si>
  <si>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</si>
  <si>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</si>
  <si>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</si>
  <si>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</si>
  <si>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</si>
  <si>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</si>
  <si>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</si>
  <si>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</si>
  <si>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</si>
  <si>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</si>
  <si>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</si>
  <si>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</si>
  <si>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</si>
  <si>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</si>
  <si>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</si>
  <si>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</si>
  <si>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</si>
  <si>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</si>
  <si>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</si>
  <si>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</si>
  <si>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</si>
  <si>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</si>
  <si>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</si>
  <si>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</si>
  <si>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</si>
  <si>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</si>
  <si>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</si>
  <si>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</si>
  <si>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</si>
  <si>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</si>
  <si>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</si>
  <si>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</si>
  <si>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</si>
  <si>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</si>
  <si>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</si>
  <si>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</si>
  <si>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</si>
  <si>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</si>
  <si>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</si>
  <si>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</si>
  <si>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</si>
  <si>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</si>
  <si>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</si>
  <si>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</si>
  <si>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</si>
  <si>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</si>
  <si>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</si>
  <si>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</si>
  <si>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</si>
  <si>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</si>
  <si>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</si>
  <si>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</si>
  <si>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</si>
  <si>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</si>
  <si>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</si>
  <si>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</si>
  <si>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</si>
  <si>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</si>
  <si>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</si>
  <si>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</si>
  <si>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</si>
  <si>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</si>
  <si>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</si>
  <si>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</si>
  <si>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</si>
  <si>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</si>
  <si>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</si>
  <si>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</si>
  <si>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</si>
  <si>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</si>
  <si>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</si>
  <si>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</si>
  <si>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</si>
  <si>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</si>
  <si>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</si>
  <si>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</si>
  <si>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</si>
  <si>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</si>
  <si>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</si>
  <si>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</si>
  <si>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</si>
  <si>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</si>
  <si>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</si>
  <si>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</si>
  <si>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</si>
  <si>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</si>
  <si>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</si>
  <si>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</si>
  <si>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</si>
  <si>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</si>
  <si>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</si>
  <si>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</si>
  <si>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</si>
  <si>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</si>
  <si>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</si>
  <si>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</si>
  <si>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</si>
  <si>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</si>
  <si>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</si>
  <si>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</si>
  <si>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</si>
  <si>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</si>
  <si>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</si>
  <si>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</si>
  <si>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</si>
  <si>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</si>
  <si>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</si>
  <si>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</si>
  <si>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</si>
  <si>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</si>
  <si>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</si>
  <si>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</si>
  <si>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</si>
  <si>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</si>
  <si>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</si>
  <si>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</si>
  <si>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</si>
  <si>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</si>
  <si>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</si>
  <si>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</si>
  <si>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</si>
  <si>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</si>
  <si>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</si>
  <si>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</si>
  <si>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</si>
  <si>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</si>
  <si>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</si>
  <si>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</si>
  <si>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</si>
  <si>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</si>
  <si>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</si>
  <si>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</si>
  <si>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</si>
  <si>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</si>
  <si>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</si>
  <si>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</si>
  <si>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</si>
  <si>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</si>
  <si>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</si>
  <si>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</si>
  <si>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</si>
  <si>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</si>
  <si>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</si>
  <si>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</si>
  <si>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</si>
  <si>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</si>
  <si>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</si>
  <si>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</si>
  <si>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</si>
  <si>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</si>
  <si>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</si>
  <si>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</si>
  <si>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</si>
  <si>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</si>
  <si>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</si>
  <si>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</si>
  <si>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</si>
  <si>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</si>
  <si>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</si>
  <si>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</si>
  <si>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</si>
  <si>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</si>
  <si>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</si>
  <si>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</si>
  <si>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</si>
  <si>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</si>
  <si>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</si>
  <si>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</si>
  <si>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</si>
  <si>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</si>
  <si>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</si>
  <si>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</si>
  <si>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</si>
  <si>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</si>
  <si>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</si>
  <si>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</si>
  <si>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</si>
  <si>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</si>
  <si>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</si>
  <si>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</si>
  <si>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</si>
  <si>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</si>
  <si>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</si>
  <si>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</si>
  <si>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</si>
  <si>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</si>
  <si>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</si>
  <si>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</si>
  <si>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</si>
  <si>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</si>
  <si>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</si>
  <si>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</si>
  <si>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</si>
  <si>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</si>
  <si>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</si>
  <si>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</si>
  <si>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</si>
  <si>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</si>
  <si>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</si>
  <si>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</si>
  <si>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</si>
  <si>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</si>
  <si>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</si>
  <si>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</si>
  <si>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</si>
  <si>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</si>
  <si>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</si>
  <si>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</si>
  <si>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</si>
  <si>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</si>
  <si>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</si>
  <si>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</si>
  <si>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</si>
  <si>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</si>
  <si>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</si>
  <si>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</si>
  <si>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</si>
  <si>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</si>
  <si>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</si>
  <si>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</si>
  <si>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</si>
  <si>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</si>
  <si>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</si>
  <si>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</si>
  <si>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</si>
  <si>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</si>
  <si>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</si>
  <si>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</si>
  <si>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</si>
  <si>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</si>
  <si>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</si>
  <si>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</si>
  <si>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</si>
  <si>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</si>
  <si>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</si>
  <si>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</si>
  <si>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</si>
  <si>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</si>
  <si>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</si>
  <si>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</si>
  <si>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</si>
  <si>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</si>
  <si>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</si>
  <si>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</si>
  <si>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</si>
  <si>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</si>
  <si>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</si>
  <si>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</si>
  <si>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</si>
  <si>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</si>
  <si>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</si>
  <si>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</si>
  <si>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</si>
  <si>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</si>
  <si>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</si>
  <si>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</si>
  <si>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</si>
  <si>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</si>
  <si>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</si>
  <si>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</si>
  <si>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</si>
  <si>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</si>
  <si>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</si>
  <si>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</si>
  <si>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</si>
  <si>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</si>
  <si>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</si>
  <si>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</si>
  <si>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</si>
  <si>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</si>
  <si>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</si>
  <si>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</si>
  <si>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</si>
  <si>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</si>
  <si>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</si>
  <si>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</si>
  <si>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</si>
  <si>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</si>
  <si>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</si>
  <si>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</si>
  <si>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</si>
  <si>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</si>
  <si>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</si>
  <si>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</si>
  <si>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</si>
  <si>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</si>
  <si>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</si>
  <si>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</si>
  <si>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</si>
  <si>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</si>
  <si>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</si>
  <si>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</si>
  <si>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</si>
  <si>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</si>
  <si>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</si>
  <si>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</si>
  <si>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</si>
  <si>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</si>
  <si>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</si>
  <si>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</si>
  <si>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</si>
  <si>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</si>
  <si>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</si>
  <si>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</si>
  <si>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</si>
  <si>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</si>
  <si>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</si>
  <si>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</si>
  <si>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</si>
  <si>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</si>
  <si>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</si>
  <si>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</si>
  <si>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</si>
  <si>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</si>
  <si>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</si>
  <si>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</si>
  <si>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</si>
  <si>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</si>
  <si>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</si>
  <si>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</si>
  <si>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</si>
  <si>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</si>
  <si>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</si>
  <si>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</si>
  <si>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</si>
  <si>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</si>
  <si>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</si>
  <si>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</si>
  <si>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</si>
  <si>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</si>
  <si>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</si>
  <si>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</si>
  <si>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</si>
  <si>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</si>
  <si>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</si>
  <si>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</si>
  <si>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</si>
  <si>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</si>
  <si>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</si>
  <si>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</si>
  <si>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</si>
  <si>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</si>
  <si>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</si>
  <si>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</si>
  <si>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</si>
  <si>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</si>
  <si>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</si>
  <si>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</si>
  <si>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</si>
  <si>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</si>
  <si>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</si>
  <si>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</si>
  <si>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</si>
  <si>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</si>
  <si>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</si>
  <si>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</si>
  <si>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</si>
  <si>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</si>
  <si>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</si>
  <si>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</si>
  <si>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</si>
  <si>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</si>
  <si>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</si>
  <si>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</si>
  <si>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</si>
  <si>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</si>
  <si>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</si>
  <si>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</si>
  <si>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</si>
  <si>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</si>
  <si>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</si>
  <si>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</si>
  <si>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</si>
  <si>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</si>
  <si>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</si>
  <si>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</si>
  <si>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</si>
  <si>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</si>
  <si>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</si>
  <si>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</si>
  <si>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</si>
  <si>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</si>
  <si>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</si>
  <si>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</si>
  <si>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</si>
  <si>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</si>
  <si>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</si>
  <si>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</si>
  <si>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</si>
  <si>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</si>
  <si>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</si>
  <si>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</si>
  <si>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</si>
  <si>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</si>
  <si>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</si>
  <si>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</si>
  <si>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</si>
  <si>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</si>
  <si>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</si>
  <si>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</si>
  <si>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</si>
  <si>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</si>
  <si>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</si>
  <si>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</si>
  <si>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</si>
  <si>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</si>
  <si>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</si>
  <si>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</si>
  <si>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</si>
  <si>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</si>
  <si>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</si>
  <si>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</si>
  <si>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</si>
  <si>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</si>
  <si>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</si>
  <si>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</si>
  <si>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</si>
  <si>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</si>
  <si>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</si>
  <si>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</si>
  <si>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</si>
  <si>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</si>
  <si>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</si>
  <si>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</si>
  <si>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</si>
  <si>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</si>
  <si>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</si>
  <si>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</si>
  <si>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</si>
  <si>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</si>
  <si>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</si>
  <si>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</si>
  <si>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</si>
  <si>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</si>
  <si>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</si>
  <si>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</si>
  <si>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</si>
  <si>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</si>
  <si>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</si>
  <si>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</si>
  <si>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</si>
  <si>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</si>
  <si>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</si>
  <si>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</si>
  <si>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</si>
  <si>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</si>
  <si>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</si>
  <si>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</si>
  <si>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</si>
  <si>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</si>
  <si>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</si>
  <si>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</si>
  <si>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</si>
  <si>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</si>
  <si>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</si>
  <si>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</si>
  <si>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</si>
  <si>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</si>
  <si>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</si>
  <si>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</si>
  <si>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</si>
  <si>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</si>
  <si>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</si>
  <si>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</si>
  <si>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</si>
  <si>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</si>
  <si>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</si>
  <si>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</si>
  <si>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</si>
  <si>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</si>
  <si>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</si>
  <si>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</si>
  <si>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</si>
  <si>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</si>
  <si>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</si>
  <si>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</si>
  <si>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</si>
  <si>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</si>
  <si>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</si>
  <si>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</si>
  <si>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</si>
  <si>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</si>
  <si>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</si>
  <si>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</si>
  <si>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</si>
  <si>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</si>
  <si>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</si>
  <si>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</si>
  <si>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</si>
  <si>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</si>
  <si>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</si>
  <si>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</si>
  <si>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</si>
  <si>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</si>
  <si>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</si>
  <si>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</si>
  <si>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</si>
  <si>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</si>
  <si>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</si>
  <si>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</si>
  <si>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</si>
  <si>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</si>
  <si>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</si>
  <si>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</si>
  <si>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</si>
  <si>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</si>
  <si>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</si>
  <si>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</si>
  <si>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</si>
  <si>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</si>
  <si>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</si>
  <si>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</si>
  <si>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</si>
  <si>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</si>
  <si>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</si>
  <si>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</si>
  <si>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</si>
  <si>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</si>
  <si>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</si>
  <si>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</si>
  <si>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</si>
  <si>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</si>
  <si>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</si>
  <si>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</si>
  <si>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</si>
  <si>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</si>
  <si>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</si>
  <si>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</si>
  <si>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</si>
  <si>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</si>
  <si>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</si>
  <si>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</si>
  <si>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</si>
  <si>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</si>
  <si>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</si>
  <si>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</si>
  <si>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</si>
  <si>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</si>
  <si>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</si>
  <si>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</si>
  <si>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</si>
  <si>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</si>
  <si>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</si>
  <si>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</si>
  <si>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</si>
  <si>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</si>
  <si>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</si>
  <si>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</si>
  <si>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</si>
  <si>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</si>
  <si>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</si>
  <si>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</si>
  <si>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</si>
  <si>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</si>
  <si>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</si>
  <si>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</si>
  <si>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</si>
  <si>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</si>
  <si>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</si>
  <si>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</si>
  <si>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</si>
  <si>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</si>
  <si>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</si>
  <si>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</si>
  <si>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</si>
  <si>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</si>
  <si>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</si>
  <si>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</si>
  <si>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</si>
  <si>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</si>
  <si>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</si>
  <si>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</si>
  <si>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</si>
  <si>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</si>
  <si>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</si>
  <si>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</si>
  <si>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</si>
  <si>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</si>
  <si>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</si>
  <si>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</si>
  <si>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</si>
  <si>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</si>
  <si>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</si>
  <si>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</si>
  <si>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</si>
  <si>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</si>
  <si>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</si>
  <si>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</si>
  <si>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</si>
  <si>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</si>
  <si>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</si>
  <si>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</si>
  <si>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</si>
  <si>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</si>
  <si>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</si>
  <si>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</si>
  <si>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</si>
  <si>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</si>
  <si>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</si>
  <si>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</si>
  <si>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</si>
  <si>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</si>
  <si>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</si>
  <si>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</si>
  <si>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</si>
  <si>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</si>
  <si>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</si>
  <si>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</si>
  <si>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</si>
  <si>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</si>
  <si>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</si>
  <si>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</si>
  <si>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</si>
  <si>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</si>
  <si>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</si>
  <si>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</si>
  <si>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</si>
  <si>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</si>
  <si>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</si>
  <si>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</si>
  <si>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</si>
  <si>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</si>
  <si>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</si>
  <si>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</si>
  <si>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</si>
  <si>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</si>
  <si>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</si>
  <si>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</si>
  <si>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</si>
  <si>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</si>
  <si>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</si>
  <si>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</si>
  <si>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</si>
  <si>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</si>
  <si>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</si>
  <si>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</si>
  <si>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</si>
  <si>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</si>
  <si>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</si>
  <si>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</si>
  <si>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</si>
  <si>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</si>
  <si>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</si>
  <si>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</si>
  <si>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</si>
  <si>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</si>
  <si>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</si>
  <si>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</si>
  <si>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</si>
  <si>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</si>
  <si>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</si>
  <si>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</si>
  <si>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</si>
  <si>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</si>
  <si>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</si>
  <si>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</si>
  <si>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</si>
  <si>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</si>
  <si>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</si>
  <si>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</si>
  <si>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</si>
  <si>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</si>
  <si>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</si>
  <si>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</si>
  <si>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</si>
  <si>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</si>
  <si>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</si>
  <si>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</si>
  <si>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</si>
  <si>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</si>
  <si>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</si>
  <si>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</si>
  <si>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</si>
  <si>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</si>
  <si>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</si>
  <si>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</si>
  <si>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</si>
  <si>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</si>
  <si>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</si>
  <si>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</si>
  <si>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</si>
  <si>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</si>
  <si>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</si>
  <si>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</si>
  <si>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</si>
  <si>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</si>
  <si>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</si>
  <si>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</si>
  <si>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</si>
  <si>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</si>
  <si>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</si>
  <si>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</si>
  <si>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</si>
  <si>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</si>
  <si>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</si>
  <si>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</si>
  <si>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</si>
  <si>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</si>
  <si>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</si>
  <si>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</si>
  <si>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</si>
  <si>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</si>
  <si>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</si>
  <si>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</si>
  <si>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</si>
  <si>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</si>
  <si>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</si>
  <si>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</si>
  <si>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</si>
  <si>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</si>
  <si>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</si>
  <si>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</si>
  <si>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</si>
  <si>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</si>
  <si>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</si>
  <si>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</si>
  <si>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</si>
  <si>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</si>
  <si>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</si>
  <si>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</si>
  <si>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</si>
  <si>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</si>
  <si>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</si>
  <si>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</si>
  <si>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</si>
  <si>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</si>
  <si>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</si>
  <si>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</si>
  <si>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</si>
  <si>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</si>
  <si>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</si>
  <si>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</si>
  <si>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</si>
  <si>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</si>
  <si>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</si>
  <si>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</si>
  <si>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</si>
  <si>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</si>
  <si>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</si>
  <si>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</si>
  <si>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</si>
  <si>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</si>
  <si>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</si>
  <si>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</si>
  <si>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</si>
  <si>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</si>
  <si>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</si>
  <si>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</si>
  <si>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</si>
  <si>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</si>
  <si>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</si>
  <si>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</si>
  <si>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</si>
  <si>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</si>
  <si>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</si>
  <si>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</si>
  <si>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</si>
  <si>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</si>
  <si>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</si>
  <si>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</si>
  <si>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</si>
  <si>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</si>
  <si>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</si>
  <si>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</si>
  <si>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</si>
  <si>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</si>
  <si>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</si>
  <si>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</si>
  <si>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</si>
  <si>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</si>
  <si>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</si>
  <si>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</si>
  <si>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</si>
  <si>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</si>
  <si>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</si>
  <si>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</si>
  <si>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</si>
  <si>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</si>
  <si>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</si>
  <si>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</si>
  <si>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</si>
  <si>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</si>
  <si>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</si>
  <si>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</si>
  <si>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</si>
  <si>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</si>
  <si>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</si>
  <si>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</si>
  <si>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</si>
  <si>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</si>
  <si>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</si>
  <si>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</si>
  <si>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</si>
  <si>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</si>
  <si>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</si>
  <si>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</si>
  <si>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</si>
  <si>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</si>
  <si>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</si>
  <si>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</si>
  <si>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</si>
  <si>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</si>
  <si>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</si>
  <si>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</si>
  <si>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</si>
  <si>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</si>
  <si>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</si>
  <si>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</si>
  <si>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</si>
  <si>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</si>
  <si>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</si>
  <si>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</si>
  <si>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</si>
  <si>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</si>
  <si>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</si>
  <si>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</si>
  <si>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</si>
  <si>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</si>
  <si>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</si>
  <si>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</si>
  <si>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</si>
  <si>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</si>
  <si>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</si>
  <si>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</si>
  <si>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</si>
  <si>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</si>
  <si>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</si>
  <si>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</si>
  <si>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</si>
  <si>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</si>
  <si>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</si>
  <si>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</si>
  <si>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</si>
  <si>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</si>
  <si>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</si>
  <si>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</si>
  <si>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</si>
  <si>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</si>
  <si>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</si>
  <si>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</si>
  <si>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</si>
  <si>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</si>
  <si>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</si>
  <si>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</si>
  <si>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</si>
  <si>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</si>
  <si>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</si>
  <si>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</si>
  <si>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</si>
  <si>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</si>
  <si>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</si>
  <si>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</si>
  <si>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</si>
  <si>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</si>
  <si>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</si>
  <si>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</si>
  <si>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</si>
  <si>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</si>
  <si>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</si>
  <si>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</si>
  <si>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</si>
  <si>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</si>
  <si>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</si>
  <si>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</si>
  <si>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</si>
  <si>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</si>
  <si>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</si>
  <si>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</si>
  <si>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</si>
  <si>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</si>
  <si>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</si>
  <si>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</si>
  <si>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</si>
  <si>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</si>
  <si>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</si>
  <si>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</si>
  <si>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</si>
  <si>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</si>
  <si>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</si>
  <si>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</si>
  <si>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</si>
  <si>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</si>
  <si>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</si>
  <si>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</si>
  <si>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</si>
  <si>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</si>
  <si>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</si>
  <si>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</si>
  <si>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</si>
  <si>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</si>
  <si>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</si>
  <si>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</si>
  <si>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</si>
  <si>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</si>
  <si>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</si>
  <si>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</si>
  <si>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</si>
  <si>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</si>
  <si>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</si>
  <si>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</si>
  <si>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</si>
  <si>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</si>
  <si>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</si>
  <si>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</si>
  <si>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</si>
  <si>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</si>
  <si>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</si>
  <si>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</si>
  <si>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</si>
  <si>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</si>
  <si>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</si>
  <si>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</si>
  <si>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</si>
  <si>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</si>
  <si>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</si>
  <si>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</si>
  <si>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</si>
  <si>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</si>
  <si>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</si>
  <si>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</si>
  <si>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</si>
  <si>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</si>
  <si>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</si>
  <si>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</si>
  <si>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</si>
  <si>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</si>
  <si>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</si>
  <si>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</si>
  <si>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</si>
  <si>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</si>
  <si>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</si>
  <si>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</si>
  <si>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</si>
  <si>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</si>
  <si>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</si>
  <si>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</si>
  <si>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</si>
  <si>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</si>
  <si>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</si>
  <si>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</si>
  <si>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</si>
  <si>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</si>
  <si>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</si>
  <si>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</si>
  <si>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</si>
  <si>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</si>
  <si>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</si>
  <si>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</si>
  <si>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</si>
  <si>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</si>
  <si>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</si>
  <si>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</si>
  <si>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</si>
  <si>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</si>
  <si>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</si>
  <si>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</si>
  <si>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</si>
  <si>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</si>
  <si>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</si>
  <si>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</si>
  <si>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</si>
  <si>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</si>
  <si>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</si>
  <si>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</si>
  <si>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</si>
  <si>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</si>
  <si>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</si>
  <si>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</si>
  <si>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</si>
  <si>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</si>
  <si>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</si>
  <si>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</si>
  <si>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</si>
  <si>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</si>
  <si>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</si>
  <si>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</si>
  <si>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</si>
  <si>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</si>
  <si>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</si>
  <si>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</si>
  <si>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</si>
  <si>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</si>
  <si>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</si>
  <si>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</si>
  <si>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</si>
  <si>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</si>
  <si>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</si>
  <si>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</si>
  <si>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</si>
  <si>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</si>
  <si>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</si>
  <si>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</si>
  <si>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</si>
  <si>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</si>
  <si>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</si>
  <si>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</si>
  <si>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</si>
  <si>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</si>
  <si>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</si>
  <si>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</si>
  <si>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</si>
  <si>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</si>
  <si>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</si>
  <si>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</si>
  <si>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</si>
  <si>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</si>
  <si>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</si>
  <si>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</si>
  <si>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</si>
  <si>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</si>
  <si>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</si>
  <si>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</si>
  <si>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</si>
  <si>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</si>
  <si>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</si>
  <si>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</si>
  <si>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</si>
  <si>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</si>
  <si>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</si>
  <si>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</si>
  <si>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</si>
  <si>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</si>
  <si>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</si>
  <si>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</si>
  <si>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</si>
  <si>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</si>
  <si>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</si>
  <si>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</si>
  <si>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</si>
  <si>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</si>
  <si>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</si>
  <si>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</si>
  <si>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</si>
  <si>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</si>
  <si>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</si>
  <si>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</si>
  <si>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</si>
  <si>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</si>
  <si>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</si>
  <si>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</si>
  <si>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</si>
  <si>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</si>
  <si>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</si>
  <si>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</si>
  <si>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</si>
  <si>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</si>
  <si>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</si>
  <si>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</si>
  <si>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</si>
  <si>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</si>
  <si>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</si>
  <si>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</si>
  <si>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</si>
  <si>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</si>
  <si>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</si>
  <si>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</si>
  <si>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</si>
  <si>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</si>
  <si>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</si>
  <si>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</si>
  <si>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</si>
  <si>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</si>
  <si>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</si>
  <si>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</si>
  <si>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</si>
  <si>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</si>
  <si>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</si>
  <si>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</si>
  <si>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</si>
  <si>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</si>
  <si>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</si>
  <si>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</si>
  <si>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</si>
  <si>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</si>
  <si>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</si>
  <si>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</si>
  <si>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</si>
  <si>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</si>
  <si>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</si>
  <si>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</si>
  <si>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</si>
  <si>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</si>
  <si>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</si>
  <si>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</si>
  <si>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</si>
  <si>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</si>
  <si>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</si>
  <si>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</si>
  <si>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</si>
  <si>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</si>
  <si>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</si>
  <si>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</si>
  <si>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</si>
  <si>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</si>
  <si>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</si>
  <si>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</si>
  <si>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</si>
  <si>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</si>
  <si>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</si>
  <si>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</si>
  <si>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</si>
  <si>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</si>
  <si>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</si>
  <si>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</si>
  <si>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</si>
  <si>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</si>
  <si>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</si>
  <si>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</si>
  <si>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</si>
  <si>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</si>
  <si>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</si>
  <si>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</si>
  <si>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</si>
  <si>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</si>
  <si>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</si>
  <si>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</si>
  <si>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</si>
  <si>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</si>
  <si>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</si>
  <si>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</si>
  <si>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</si>
  <si>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</si>
  <si>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</si>
  <si>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</si>
  <si>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</si>
  <si>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</si>
  <si>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</si>
  <si>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</si>
  <si>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</si>
  <si>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</si>
  <si>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</si>
  <si>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</si>
  <si>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</si>
  <si>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</si>
  <si>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</si>
  <si>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</si>
  <si>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</si>
  <si>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</si>
  <si>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</si>
  <si>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</si>
  <si>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</si>
  <si>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</si>
  <si>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</si>
  <si>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</si>
  <si>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</si>
  <si>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</si>
  <si>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</si>
  <si>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</si>
  <si>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</si>
  <si>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</si>
  <si>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</si>
  <si>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</si>
  <si>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</si>
  <si>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</si>
  <si>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</si>
  <si>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</si>
  <si>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</si>
  <si>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</si>
  <si>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</si>
  <si>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</si>
  <si>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</si>
  <si>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</si>
  <si>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</si>
  <si>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</si>
  <si>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</si>
  <si>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</si>
  <si>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</si>
  <si>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</si>
  <si>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</si>
  <si>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</si>
  <si>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</si>
  <si>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</si>
  <si>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</si>
  <si>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</si>
  <si>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</si>
  <si>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</si>
  <si>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</si>
  <si>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</si>
  <si>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</si>
  <si>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</si>
  <si>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</si>
  <si>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</si>
  <si>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</si>
  <si>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</si>
  <si>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</si>
  <si>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</si>
  <si>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</si>
  <si>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</si>
  <si>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</si>
  <si>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</si>
  <si>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</si>
  <si>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</si>
  <si>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</si>
  <si>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</si>
  <si>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</si>
  <si>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</si>
  <si>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</si>
  <si>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</si>
  <si>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</si>
  <si>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</si>
  <si>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</si>
  <si>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</si>
  <si>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</si>
  <si>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</si>
  <si>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</si>
  <si>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</si>
  <si>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</si>
  <si>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</si>
  <si>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</si>
  <si>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</si>
  <si>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</si>
  <si>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</si>
  <si>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</si>
  <si>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</si>
  <si>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</si>
  <si>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</si>
  <si>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</si>
  <si>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</si>
  <si>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</si>
  <si>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</si>
  <si>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</si>
  <si>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</si>
  <si>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</si>
  <si>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</si>
  <si>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</si>
  <si>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</si>
  <si>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</si>
  <si>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</si>
  <si>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</si>
  <si>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</si>
  <si>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</si>
  <si>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</si>
  <si>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</si>
  <si>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</si>
  <si>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</si>
  <si>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</si>
  <si>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</si>
  <si>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</si>
  <si>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</si>
  <si>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</si>
  <si>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</si>
  <si>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</si>
  <si>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</si>
  <si>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</si>
  <si>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</si>
  <si>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</si>
  <si>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</si>
  <si>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</si>
  <si>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</si>
  <si>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</si>
  <si>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</si>
  <si>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</si>
  <si>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</si>
  <si>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</si>
  <si>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</si>
  <si>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</si>
  <si>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</si>
  <si>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</si>
  <si>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</si>
  <si>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</si>
  <si>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</si>
  <si>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</si>
  <si>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</si>
  <si>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</si>
  <si>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</si>
  <si>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</si>
  <si>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</si>
  <si>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</si>
  <si>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</si>
  <si>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</si>
  <si>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</si>
  <si>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</si>
  <si>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</si>
  <si>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</si>
  <si>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</si>
  <si>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</si>
  <si>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</si>
  <si>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</si>
  <si>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</si>
  <si>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</si>
  <si>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</si>
  <si>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</si>
  <si>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</si>
  <si>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</si>
  <si>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</si>
  <si>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</si>
  <si>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</si>
  <si>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</si>
  <si>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</si>
  <si>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</si>
  <si>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</si>
  <si>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</si>
  <si>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</si>
  <si>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</si>
  <si>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</si>
  <si>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</si>
  <si>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</si>
  <si>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</si>
  <si>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</si>
  <si>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</si>
  <si>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</si>
  <si>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</si>
  <si>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</si>
  <si>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</si>
  <si>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</si>
  <si>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</si>
  <si>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</si>
  <si>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</si>
  <si>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</si>
  <si>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</si>
  <si>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</si>
  <si>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</si>
  <si>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</si>
  <si>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</si>
  <si>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</si>
  <si>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</si>
  <si>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</si>
  <si>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</si>
  <si>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</si>
  <si>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</si>
  <si>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</si>
  <si>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</si>
  <si>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</si>
  <si>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</si>
  <si>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</si>
  <si>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</si>
  <si>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</si>
  <si>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</si>
  <si>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</si>
  <si>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</si>
  <si>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</si>
  <si>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</si>
  <si>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</si>
  <si>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</si>
  <si>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</si>
  <si>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</si>
  <si>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</si>
  <si>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</si>
  <si>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</si>
  <si>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</si>
  <si>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</si>
  <si>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</si>
  <si>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</si>
  <si>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</si>
  <si>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</si>
  <si>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</si>
  <si>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</si>
  <si>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</si>
  <si>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</si>
  <si>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</si>
  <si>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</si>
  <si>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</si>
  <si>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</si>
  <si>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</si>
  <si>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</si>
  <si>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</si>
  <si>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</si>
  <si>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</si>
  <si>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</si>
  <si>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</si>
  <si>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</si>
  <si>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</si>
  <si>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</si>
  <si>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</si>
  <si>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</si>
  <si>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</si>
  <si>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</si>
  <si>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</si>
  <si>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</si>
  <si>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</si>
  <si>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</si>
  <si>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</si>
  <si>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</si>
  <si>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</si>
  <si>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</si>
  <si>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</si>
  <si>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</si>
  <si>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</si>
  <si>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</si>
  <si>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</si>
  <si>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</si>
  <si>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</si>
  <si>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</si>
  <si>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</si>
  <si>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</si>
  <si>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</si>
  <si>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</si>
  <si>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</si>
  <si>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</si>
  <si>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</si>
  <si>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</si>
  <si>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</si>
  <si>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</si>
  <si>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</si>
  <si>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</si>
  <si>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</si>
  <si>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</si>
  <si>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</si>
  <si>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</si>
  <si>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</si>
  <si>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</si>
  <si>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</si>
  <si>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</si>
  <si>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</si>
  <si>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</si>
  <si>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</si>
  <si>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</si>
  <si>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</si>
  <si>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</si>
  <si>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</si>
  <si>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</si>
  <si>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</si>
  <si>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</si>
  <si>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</si>
  <si>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</si>
  <si>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</si>
  <si>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</si>
  <si>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</si>
  <si>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</si>
  <si>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</si>
  <si>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</si>
  <si>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</si>
  <si>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</si>
  <si>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</si>
  <si>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</si>
  <si>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</si>
  <si>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</si>
  <si>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</si>
  <si>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</si>
  <si>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</si>
  <si>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</si>
  <si>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</si>
  <si>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</si>
  <si>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</si>
  <si>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</si>
  <si>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</si>
  <si>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</si>
  <si>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</si>
  <si>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</si>
  <si>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</si>
  <si>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</si>
  <si>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</si>
  <si>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</si>
  <si>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</si>
  <si>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</si>
  <si>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</si>
  <si>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</si>
  <si>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</si>
  <si>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</si>
  <si>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</si>
  <si>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</si>
  <si>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</si>
  <si>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</si>
  <si>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</si>
  <si>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</si>
  <si>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</si>
  <si>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</si>
  <si>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</si>
  <si>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</si>
  <si>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</si>
  <si>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</si>
  <si>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</si>
  <si>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</si>
  <si>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</si>
  <si>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</si>
  <si>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</si>
  <si>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</si>
  <si>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</si>
  <si>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</si>
  <si>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</si>
  <si>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</si>
  <si>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</si>
  <si>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</si>
  <si>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</si>
  <si>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</si>
  <si>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</si>
  <si>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</si>
  <si>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</si>
  <si>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</si>
  <si>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</si>
  <si>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</si>
  <si>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</si>
  <si>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</si>
  <si>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</si>
  <si>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</si>
  <si>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</si>
  <si>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</si>
  <si>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</si>
  <si>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</si>
  <si>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</si>
  <si>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</si>
  <si>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</si>
  <si>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</si>
  <si>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</si>
  <si>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</si>
  <si>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</si>
  <si>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</si>
  <si>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</si>
  <si>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</si>
  <si>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</si>
  <si>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</si>
  <si>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</si>
  <si>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</si>
  <si>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</si>
  <si>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</si>
  <si>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</si>
  <si>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</si>
  <si>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</si>
  <si>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</si>
  <si>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</si>
  <si>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</si>
  <si>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</si>
  <si>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</si>
  <si>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</si>
  <si>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</si>
  <si>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</si>
  <si>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</si>
  <si>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</si>
  <si>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</si>
  <si>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</si>
  <si>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</si>
  <si>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</si>
  <si>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</si>
  <si>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</si>
  <si>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</si>
  <si>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</si>
  <si>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</si>
  <si>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</si>
  <si>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</si>
  <si>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</si>
  <si>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</si>
  <si>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</si>
  <si>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</si>
  <si>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</si>
  <si>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</si>
  <si>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</si>
  <si>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</si>
  <si>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</si>
  <si>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</si>
  <si>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</si>
  <si>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</si>
  <si>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</si>
  <si>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</si>
  <si>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</si>
  <si>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</si>
  <si>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</si>
  <si>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</si>
  <si>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</si>
  <si>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</si>
  <si>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</si>
  <si>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</si>
  <si>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</si>
  <si>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</si>
  <si>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</si>
  <si>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</si>
  <si>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</si>
  <si>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</si>
  <si>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</si>
  <si>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</si>
  <si>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</si>
  <si>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</si>
  <si>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</si>
  <si>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</si>
  <si>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</si>
  <si>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</si>
  <si>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</si>
  <si>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</si>
  <si>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</si>
  <si>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</si>
  <si>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</si>
  <si>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</si>
  <si>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</si>
  <si>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</si>
  <si>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</si>
  <si>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</si>
  <si>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</si>
  <si>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</si>
  <si>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</si>
  <si>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</si>
  <si>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</si>
  <si>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</si>
  <si>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</si>
  <si>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</si>
  <si>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</si>
  <si>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</si>
  <si>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</si>
  <si>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</si>
  <si>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</si>
  <si>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</si>
  <si>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</si>
  <si>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</si>
  <si>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</si>
  <si>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</si>
  <si>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</si>
  <si>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</si>
  <si>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</si>
  <si>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</si>
  <si>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</si>
  <si>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</si>
  <si>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</si>
  <si>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</si>
  <si>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</si>
  <si>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</si>
  <si>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</si>
  <si>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</si>
  <si>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</si>
  <si>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</si>
  <si>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</si>
  <si>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</si>
  <si>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</si>
  <si>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</si>
  <si>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</si>
  <si>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</si>
  <si>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</si>
  <si>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</si>
  <si>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</si>
  <si>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</si>
  <si>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</si>
  <si>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</si>
  <si>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</si>
  <si>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</si>
  <si>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</si>
  <si>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</si>
  <si>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</si>
  <si>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</si>
  <si>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</si>
  <si>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</si>
  <si>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</si>
  <si>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</si>
  <si>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</si>
  <si>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</si>
  <si>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</si>
  <si>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</si>
  <si>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</si>
  <si>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</si>
  <si>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</si>
  <si>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</si>
  <si>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</si>
  <si>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</si>
  <si>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</si>
  <si>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</si>
  <si>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</si>
  <si>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</si>
  <si>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</si>
  <si>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</si>
  <si>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</si>
  <si>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</si>
  <si>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</si>
  <si>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</si>
  <si>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</si>
  <si>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</si>
  <si>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</si>
  <si>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</si>
  <si>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</si>
  <si>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</si>
  <si>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</si>
  <si>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</si>
  <si>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</si>
  <si>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</si>
  <si>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</si>
  <si>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</si>
  <si>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</si>
  <si>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</si>
  <si>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</si>
  <si>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</si>
  <si>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</si>
  <si>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</si>
  <si>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</si>
  <si>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</si>
  <si>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</si>
  <si>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</si>
  <si>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</si>
  <si>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</si>
  <si>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</si>
  <si>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</si>
  <si>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</si>
  <si>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</si>
  <si>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</si>
  <si>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</si>
  <si>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</si>
  <si>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</si>
  <si>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</si>
  <si>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</si>
  <si>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</si>
  <si>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</si>
  <si>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</si>
  <si>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</si>
  <si>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</si>
  <si>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</si>
  <si>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</si>
  <si>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</si>
  <si>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</si>
  <si>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</si>
  <si>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</si>
  <si>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</si>
  <si>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</si>
  <si>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</si>
  <si>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</si>
  <si>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</si>
  <si>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</si>
  <si>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</si>
  <si>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</si>
  <si>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</si>
  <si>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</si>
  <si>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</si>
  <si>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</si>
  <si>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</si>
  <si>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</si>
  <si>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</si>
  <si>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</si>
  <si>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</si>
  <si>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</si>
  <si>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</si>
  <si>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</si>
  <si>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</si>
  <si>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</si>
  <si>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</si>
  <si>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</si>
  <si>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</si>
  <si>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</si>
  <si>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</si>
  <si>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</si>
  <si>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</si>
  <si>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</si>
  <si>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</si>
  <si>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</si>
  <si>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</si>
  <si>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</si>
  <si>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</si>
  <si>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</si>
  <si>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</si>
  <si>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</si>
  <si>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</si>
  <si>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</si>
  <si>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</si>
  <si>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</si>
  <si>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</si>
  <si>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</si>
  <si>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</si>
  <si>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</si>
  <si>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</si>
  <si>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</si>
  <si>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</si>
  <si>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</si>
  <si>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</si>
  <si>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</si>
  <si>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</si>
  <si>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</si>
  <si>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</si>
  <si>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</si>
  <si>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</si>
  <si>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</si>
  <si>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</si>
  <si>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</si>
  <si>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</si>
  <si>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</si>
  <si>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</si>
  <si>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</si>
  <si>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</si>
  <si>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</si>
  <si>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</si>
  <si>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</si>
  <si>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</si>
  <si>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</si>
  <si>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</si>
  <si>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</si>
  <si>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</si>
  <si>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</si>
  <si>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</si>
  <si>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</si>
  <si>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</si>
  <si>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</si>
  <si>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</si>
  <si>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</si>
  <si>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</si>
  <si>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</si>
  <si>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</si>
  <si>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</si>
  <si>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</si>
  <si>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</si>
  <si>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</si>
  <si>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</si>
  <si>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</si>
  <si>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</si>
  <si>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</si>
  <si>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</si>
  <si>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</si>
  <si>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</si>
  <si>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</si>
  <si>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</si>
  <si>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</si>
  <si>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</si>
  <si>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</si>
  <si>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</si>
  <si>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</si>
  <si>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</si>
  <si>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</si>
  <si>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</si>
  <si>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</si>
  <si>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</si>
  <si>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</si>
  <si>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</si>
  <si>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</si>
  <si>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</si>
  <si>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</si>
  <si>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</si>
  <si>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</si>
  <si>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</si>
  <si>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</si>
  <si>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</si>
  <si>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</si>
  <si>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</si>
  <si>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</si>
  <si>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</si>
  <si>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</si>
  <si>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</si>
  <si>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</si>
  <si>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</si>
  <si>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</si>
  <si>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</si>
  <si>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</si>
  <si>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</si>
  <si>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</si>
  <si>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</si>
  <si>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</si>
  <si>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</si>
  <si>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</si>
  <si>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</si>
  <si>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</si>
  <si>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</si>
  <si>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</si>
  <si>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</si>
  <si>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</si>
  <si>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</si>
  <si>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</si>
  <si>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</si>
  <si>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</si>
  <si>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</si>
  <si>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</si>
  <si>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</si>
  <si>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</si>
  <si>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</si>
  <si>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</si>
  <si>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</si>
  <si>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</si>
  <si>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</si>
  <si>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</si>
  <si>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</si>
  <si>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</si>
  <si>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</si>
  <si>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</si>
  <si>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</si>
  <si>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</si>
  <si>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</si>
  <si>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</si>
  <si>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</si>
  <si>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</si>
  <si>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</si>
  <si>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</si>
  <si>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</si>
  <si>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</si>
  <si>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</si>
  <si>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</si>
  <si>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</si>
  <si>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</si>
  <si>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</si>
  <si>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</si>
  <si>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</si>
  <si>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</si>
  <si>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</si>
  <si>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</si>
  <si>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</si>
  <si>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</si>
  <si>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</si>
  <si>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</si>
  <si>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</si>
  <si>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</si>
  <si>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</si>
  <si>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</si>
  <si>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</si>
  <si>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</si>
  <si>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</si>
  <si>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</si>
  <si>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</si>
  <si>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</si>
  <si>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</si>
  <si>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</si>
  <si>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</si>
  <si>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</si>
  <si>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</si>
  <si>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</si>
  <si>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</si>
  <si>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</si>
  <si>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</si>
  <si>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</si>
  <si>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</si>
  <si>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</si>
  <si>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</si>
  <si>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</si>
  <si>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</si>
  <si>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</si>
  <si>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</si>
  <si>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</si>
  <si>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</si>
  <si>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</si>
  <si>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</si>
  <si>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</si>
  <si>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</si>
  <si>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</si>
  <si>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</si>
  <si>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</si>
  <si>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</si>
  <si>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</si>
  <si>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</si>
  <si>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</si>
  <si>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</si>
  <si>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</si>
  <si>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</si>
  <si>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</si>
  <si>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</si>
  <si>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</si>
  <si>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</si>
  <si>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</si>
  <si>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</si>
  <si>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</si>
  <si>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</si>
  <si>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</si>
  <si>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</si>
  <si>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</si>
  <si>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</si>
  <si>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</si>
  <si>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</si>
  <si>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</si>
  <si>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</si>
  <si>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</si>
  <si>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</si>
  <si>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</si>
  <si>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</si>
  <si>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</si>
  <si>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</si>
  <si>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</si>
  <si>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</si>
  <si>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</si>
  <si>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</si>
  <si>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</si>
  <si>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</si>
  <si>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</si>
  <si>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</si>
  <si>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</si>
  <si>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</si>
  <si>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</si>
  <si>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</si>
  <si>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</si>
  <si>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</si>
  <si>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</si>
  <si>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</si>
  <si>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</si>
  <si>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</si>
  <si>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</si>
  <si>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</si>
  <si>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</si>
  <si>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</si>
  <si>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</si>
  <si>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</si>
  <si>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</si>
  <si>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</si>
  <si>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</si>
  <si>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</si>
  <si>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</si>
  <si>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</si>
  <si>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</si>
  <si>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</si>
  <si>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</si>
  <si>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</si>
  <si>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</si>
  <si>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</si>
  <si>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</si>
  <si>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</si>
  <si>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</si>
  <si>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</si>
  <si>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</si>
  <si>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</si>
  <si>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</si>
  <si>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</si>
  <si>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</si>
  <si>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</si>
  <si>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</si>
  <si>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</si>
  <si>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</si>
  <si>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</si>
  <si>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</si>
  <si>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</si>
  <si>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</si>
  <si>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</si>
  <si>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</si>
  <si>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</si>
  <si>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</si>
  <si>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</si>
  <si>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</si>
  <si>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</si>
  <si>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</si>
  <si>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</si>
  <si>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</si>
  <si>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</si>
  <si>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</si>
  <si>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</si>
  <si>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</si>
  <si>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</si>
  <si>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</si>
  <si>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</si>
  <si>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</si>
  <si>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</si>
  <si>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</si>
  <si>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</si>
  <si>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</si>
  <si>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</si>
  <si>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</si>
  <si>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</si>
  <si>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</si>
  <si>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</si>
  <si>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</si>
  <si>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</si>
  <si>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</si>
  <si>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</si>
  <si>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</si>
  <si>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</si>
  <si>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</si>
  <si>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</si>
  <si>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</si>
  <si>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</si>
  <si>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</si>
  <si>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</si>
  <si>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</si>
  <si>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</si>
  <si>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</si>
  <si>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</si>
  <si>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</si>
  <si>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</si>
  <si>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</si>
  <si>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</si>
  <si>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</si>
  <si>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</si>
  <si>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</si>
  <si>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</si>
  <si>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</si>
  <si>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</si>
  <si>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</si>
  <si>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</si>
  <si>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</si>
  <si>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</si>
  <si>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</si>
  <si>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</si>
  <si>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</si>
  <si>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</si>
  <si>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</si>
  <si>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</si>
  <si>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</si>
  <si>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</si>
  <si>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</si>
  <si>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</si>
  <si>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</si>
  <si>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</si>
  <si>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</si>
  <si>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</si>
  <si>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</si>
  <si>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</si>
  <si>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</si>
  <si>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</si>
  <si>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</si>
  <si>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</si>
  <si>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</si>
  <si>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</si>
  <si>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</si>
  <si>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</si>
  <si>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</si>
  <si>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</si>
  <si>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</si>
  <si>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</si>
  <si>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</si>
  <si>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</si>
  <si>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</si>
  <si>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</si>
  <si>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</si>
  <si>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</si>
  <si>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</si>
  <si>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</si>
  <si>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</si>
  <si>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</si>
  <si>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</si>
  <si>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</si>
  <si>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</si>
  <si>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</si>
  <si>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</si>
  <si>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</si>
  <si>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</si>
  <si>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</si>
  <si>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</si>
  <si>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</si>
  <si>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</si>
  <si>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</si>
  <si>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</si>
  <si>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</si>
  <si>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</si>
  <si>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</si>
  <si>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</si>
  <si>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</si>
  <si>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</si>
  <si>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</si>
  <si>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</si>
  <si>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</si>
  <si>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</si>
  <si>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</si>
  <si>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</si>
  <si>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</si>
  <si>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</si>
  <si>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</si>
  <si>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</si>
  <si>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</si>
  <si>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</si>
  <si>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</si>
  <si>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</si>
  <si>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</si>
  <si>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</si>
  <si>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</si>
  <si>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</si>
  <si>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</si>
  <si>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</si>
  <si>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</si>
  <si>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</si>
  <si>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</si>
  <si>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</si>
  <si>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</si>
  <si>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</si>
  <si>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</si>
  <si>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</si>
  <si>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</si>
  <si>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</si>
  <si>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</si>
  <si>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</si>
  <si>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</si>
  <si>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</si>
  <si>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</si>
  <si>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</si>
  <si>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</si>
  <si>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</si>
  <si>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</si>
  <si>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</si>
  <si>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</si>
  <si>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</si>
  <si>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</si>
  <si>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</si>
  <si>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</si>
  <si>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</si>
  <si>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</si>
  <si>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</si>
  <si>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</si>
  <si>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</si>
  <si>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</si>
  <si>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</si>
  <si>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</si>
  <si>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</si>
  <si>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</si>
  <si>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</si>
  <si>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</si>
  <si>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</si>
  <si>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</si>
  <si>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</si>
  <si>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</si>
  <si>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</si>
  <si>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</si>
  <si>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</si>
  <si>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</si>
  <si>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</si>
  <si>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</si>
  <si>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</si>
  <si>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</si>
  <si>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</si>
  <si>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</si>
  <si>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</si>
  <si>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</si>
  <si>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</si>
  <si>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</si>
  <si>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</si>
  <si>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</si>
  <si>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</si>
  <si>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</si>
  <si>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</si>
  <si>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</si>
  <si>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</si>
  <si>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</si>
  <si>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</si>
  <si>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</si>
  <si>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</si>
  <si>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</si>
  <si>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</si>
  <si>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</si>
  <si>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</si>
  <si>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</si>
  <si>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</si>
  <si>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</si>
  <si>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</si>
  <si>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</si>
  <si>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</si>
  <si>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</si>
  <si>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</si>
  <si>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</si>
  <si>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</si>
  <si>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</si>
  <si>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</si>
  <si>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</si>
  <si>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</si>
  <si>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</si>
  <si>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</si>
  <si>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</si>
  <si>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</si>
  <si>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</si>
  <si>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</si>
  <si>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</si>
  <si>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</si>
  <si>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</si>
  <si>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</si>
  <si>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</si>
  <si>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</si>
  <si>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</si>
  <si>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</si>
  <si>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</si>
  <si>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</si>
  <si>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</si>
  <si>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</si>
  <si>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</si>
  <si>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</si>
  <si>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</si>
  <si>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</si>
  <si>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</si>
  <si>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</si>
  <si>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</si>
  <si>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</si>
  <si>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</si>
  <si>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</si>
  <si>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</si>
  <si>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</si>
  <si>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</si>
  <si>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</si>
  <si>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</si>
  <si>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</si>
  <si>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</si>
  <si>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</si>
  <si>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</si>
  <si>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</si>
  <si>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</si>
  <si>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</si>
  <si>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</si>
  <si>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</si>
  <si>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</si>
  <si>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</si>
  <si>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</si>
  <si>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</si>
  <si>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</si>
  <si>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</si>
  <si>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</si>
  <si>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</si>
  <si>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</si>
  <si>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</si>
  <si>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</si>
  <si>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</si>
  <si>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</si>
  <si>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</si>
  <si>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</si>
  <si>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</si>
  <si>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</si>
  <si>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</si>
  <si>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</si>
  <si>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</si>
  <si>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</si>
  <si>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</si>
  <si>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</si>
  <si>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</si>
  <si>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</si>
  <si>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</si>
  <si>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</si>
  <si>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</si>
  <si>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</si>
  <si>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</si>
  <si>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</si>
  <si>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</si>
  <si>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</si>
  <si>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</si>
  <si>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</si>
  <si>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</si>
  <si>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</si>
  <si>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</si>
  <si>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</si>
  <si>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</si>
  <si>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</si>
  <si>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</si>
  <si>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</si>
  <si>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</si>
  <si>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</si>
  <si>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</si>
  <si>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</si>
  <si>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</si>
  <si>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</si>
  <si>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</si>
  <si>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</si>
  <si>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</si>
  <si>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</si>
  <si>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</si>
  <si>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</si>
  <si>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</si>
  <si>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</si>
  <si>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</si>
  <si>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</si>
  <si>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</si>
  <si>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</si>
  <si>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</si>
  <si>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</si>
  <si>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</si>
  <si>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</si>
  <si>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</si>
  <si>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</si>
  <si>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</si>
  <si>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</si>
  <si>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</si>
  <si>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</si>
  <si>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</si>
  <si>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</si>
  <si>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</si>
  <si>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</si>
  <si>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</si>
  <si>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</si>
  <si>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</si>
  <si>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</si>
  <si>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</si>
  <si>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</si>
  <si>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</si>
  <si>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</si>
  <si>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</si>
  <si>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</si>
  <si>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</si>
  <si>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</si>
  <si>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</si>
  <si>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</si>
  <si>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</si>
  <si>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</si>
  <si>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</si>
  <si>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</si>
  <si>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</si>
  <si>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</si>
  <si>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</si>
  <si>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</si>
  <si>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</si>
  <si>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</si>
  <si>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</si>
  <si>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</si>
  <si>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</si>
  <si>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</si>
  <si>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</si>
  <si>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</si>
  <si>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</si>
  <si>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</si>
  <si>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</si>
  <si>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</si>
  <si>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</si>
  <si>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</si>
  <si>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</si>
  <si>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</si>
  <si>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</si>
  <si>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</si>
  <si>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</si>
  <si>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</si>
  <si>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</si>
  <si>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</si>
  <si>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</si>
  <si>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</si>
  <si>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</si>
  <si>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</si>
  <si>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</si>
  <si>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</si>
  <si>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</si>
  <si>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</si>
  <si>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</si>
  <si>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</si>
  <si>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</si>
  <si>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</si>
  <si>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</si>
  <si>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</si>
  <si>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</si>
  <si>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</si>
  <si>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</si>
  <si>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</si>
  <si>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</si>
  <si>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</si>
  <si>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</si>
  <si>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</si>
  <si>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</si>
  <si>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</si>
  <si>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</si>
  <si>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</si>
  <si>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</si>
  <si>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</si>
  <si>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</si>
  <si>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</si>
  <si>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</si>
  <si>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</si>
  <si>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</si>
  <si>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</si>
  <si>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</si>
  <si>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</si>
  <si>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</si>
  <si>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</si>
  <si>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</si>
  <si>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</si>
  <si>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</si>
  <si>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</si>
  <si>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</si>
  <si>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</si>
  <si>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</si>
  <si>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</si>
  <si>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</si>
  <si>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</si>
  <si>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</si>
  <si>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</si>
  <si>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</si>
  <si>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</si>
  <si>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</si>
  <si>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</si>
  <si>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</si>
  <si>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</si>
  <si>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</si>
  <si>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</si>
  <si>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</si>
  <si>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</si>
  <si>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</si>
  <si>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</si>
  <si>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</si>
  <si>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</si>
  <si>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</si>
  <si>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</si>
  <si>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</si>
  <si>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</si>
  <si>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</si>
  <si>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</si>
  <si>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</si>
  <si>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</si>
  <si>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</si>
  <si>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</si>
  <si>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</si>
  <si>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</si>
  <si>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</si>
  <si>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</si>
  <si>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</si>
  <si>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</si>
  <si>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</si>
  <si>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</si>
  <si>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</si>
  <si>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</si>
  <si>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</si>
  <si>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</si>
  <si>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</si>
  <si>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</si>
  <si>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</si>
  <si>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</si>
  <si>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</si>
  <si>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</si>
  <si>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</si>
  <si>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</si>
  <si>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</si>
  <si>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</si>
  <si>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</si>
  <si>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</si>
  <si>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</si>
  <si>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</si>
  <si>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</si>
  <si>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</si>
  <si>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</si>
  <si>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</si>
  <si>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</si>
  <si>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</si>
  <si>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</si>
  <si>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</si>
  <si>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</si>
  <si>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</si>
  <si>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</si>
  <si>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</si>
  <si>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</si>
  <si>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</si>
  <si>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</si>
  <si>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</si>
  <si>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</si>
  <si>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</si>
  <si>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</si>
  <si>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</si>
  <si>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</si>
  <si>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</si>
  <si>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</si>
  <si>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</si>
  <si>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</si>
  <si>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</si>
  <si>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</si>
  <si>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</si>
  <si>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</si>
  <si>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</si>
  <si>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</si>
  <si>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</si>
  <si>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</si>
  <si>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</si>
  <si>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</si>
  <si>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</si>
  <si>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</si>
  <si>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</si>
  <si>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</si>
  <si>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</si>
  <si>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</si>
  <si>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</si>
  <si>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</si>
  <si>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</si>
  <si>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</si>
  <si>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</si>
  <si>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</si>
  <si>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</si>
  <si>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</si>
  <si>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</si>
  <si>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</si>
  <si>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</si>
  <si>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</si>
  <si>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</si>
  <si>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</si>
  <si>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</si>
  <si>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</si>
  <si>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</si>
  <si>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</si>
  <si>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</si>
  <si>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</si>
  <si>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</si>
  <si>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</si>
  <si>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</si>
  <si>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</si>
  <si>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</si>
  <si>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</si>
  <si>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</si>
  <si>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</si>
  <si>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</si>
  <si>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</si>
  <si>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</si>
  <si>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</si>
  <si>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</si>
  <si>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</si>
  <si>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</si>
  <si>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</si>
  <si>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</si>
  <si>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</si>
  <si>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</si>
  <si>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</si>
  <si>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</si>
  <si>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</si>
  <si>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</si>
  <si>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</si>
  <si>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</si>
  <si>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</si>
  <si>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</si>
  <si>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</si>
  <si>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</si>
  <si>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</si>
  <si>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</si>
  <si>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</si>
  <si>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</si>
  <si>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</si>
  <si>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</si>
  <si>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</si>
  <si>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</si>
  <si>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</si>
  <si>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</si>
  <si>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</si>
  <si>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</si>
  <si>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</si>
  <si>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</si>
  <si>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</si>
  <si>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</si>
  <si>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</si>
  <si>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</si>
  <si>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</si>
  <si>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</si>
  <si>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</si>
  <si>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</si>
  <si>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</si>
  <si>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</si>
  <si>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</si>
  <si>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</si>
  <si>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</si>
  <si>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</si>
  <si>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</si>
  <si>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</si>
  <si>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</si>
  <si>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</si>
  <si>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</si>
  <si>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</si>
  <si>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</si>
  <si>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</si>
  <si>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</si>
  <si>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</si>
  <si>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</si>
  <si>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</si>
  <si>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</si>
  <si>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</si>
  <si>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</si>
  <si>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</si>
  <si>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</si>
  <si>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</si>
  <si>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</si>
  <si>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</si>
  <si>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</si>
  <si>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</si>
  <si>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</si>
  <si>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</si>
  <si>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</si>
  <si>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</si>
  <si>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</si>
  <si>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</si>
  <si>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</si>
  <si>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</si>
  <si>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</si>
  <si>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</si>
  <si>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</si>
  <si>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</si>
  <si>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</si>
  <si>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</si>
  <si>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</si>
  <si>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</si>
  <si>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</si>
  <si>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</si>
  <si>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</si>
  <si>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</si>
  <si>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</si>
  <si>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</si>
  <si>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</si>
  <si>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</si>
  <si>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</si>
  <si>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</si>
  <si>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</si>
  <si>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</si>
  <si>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</si>
  <si>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</si>
  <si>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</si>
  <si>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</si>
  <si>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</si>
  <si>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</si>
  <si>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</si>
  <si>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</si>
  <si>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</si>
  <si>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</si>
  <si>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</si>
  <si>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</si>
  <si>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</si>
  <si>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</si>
  <si>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</si>
  <si>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</si>
  <si>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</si>
  <si>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</si>
  <si>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</si>
  <si>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</si>
  <si>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</si>
  <si>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</si>
  <si>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</si>
  <si>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</si>
  <si>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</si>
  <si>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</si>
  <si>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</si>
  <si>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</si>
  <si>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</si>
  <si>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</si>
  <si>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</si>
  <si>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</si>
  <si>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</si>
  <si>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</si>
  <si>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</si>
  <si>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</si>
  <si>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</si>
  <si>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</si>
  <si>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</si>
  <si>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</si>
  <si>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</si>
  <si>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</si>
  <si>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</si>
  <si>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</si>
  <si>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</si>
  <si>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</si>
  <si>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</si>
  <si>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</si>
  <si>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</si>
  <si>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</si>
  <si>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</si>
  <si>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</si>
  <si>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</si>
  <si>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</si>
  <si>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</si>
  <si>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</si>
  <si>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</si>
  <si>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</si>
  <si>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</si>
  <si>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</si>
  <si>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</si>
  <si>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</si>
  <si>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</si>
  <si>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</si>
  <si>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</si>
  <si>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</si>
  <si>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</si>
  <si>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</si>
  <si>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</si>
  <si>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</si>
  <si>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</si>
  <si>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</si>
  <si>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</si>
  <si>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</si>
  <si>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</si>
  <si>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</si>
  <si>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</si>
  <si>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</si>
  <si>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</si>
  <si>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</si>
  <si>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</si>
  <si>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</si>
  <si>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</si>
  <si>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</si>
  <si>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</si>
  <si>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</si>
  <si>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</si>
  <si>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</si>
  <si>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</si>
  <si>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</si>
  <si>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</si>
  <si>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</si>
  <si>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</si>
  <si>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</si>
  <si>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</si>
  <si>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</si>
  <si>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</si>
  <si>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</si>
  <si>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</si>
  <si>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</si>
  <si>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</si>
  <si>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</si>
  <si>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</si>
  <si>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</si>
  <si>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</si>
  <si>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</si>
  <si>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</si>
  <si>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</si>
  <si>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</si>
  <si>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</si>
  <si>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</si>
  <si>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</si>
  <si>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</si>
  <si>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</si>
  <si>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</si>
  <si>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</si>
  <si>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</si>
  <si>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</si>
  <si>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</si>
  <si>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</si>
  <si>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</si>
  <si>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</si>
  <si>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</si>
  <si>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</si>
  <si>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</si>
  <si>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</si>
  <si>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</si>
  <si>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</si>
  <si>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</si>
  <si>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</si>
  <si>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</si>
  <si>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</si>
  <si>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</si>
  <si>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</si>
  <si>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</si>
  <si>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</si>
  <si>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</si>
  <si>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</si>
  <si>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</si>
  <si>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</si>
  <si>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</si>
  <si>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</si>
  <si>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</si>
  <si>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</si>
  <si>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</si>
  <si>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</si>
  <si>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</si>
  <si>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</si>
  <si>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</si>
  <si>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</si>
  <si>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</si>
  <si>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</si>
  <si>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</si>
  <si>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</si>
  <si>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</si>
  <si>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</si>
  <si>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</si>
  <si>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</si>
  <si>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</si>
  <si>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</si>
  <si>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</si>
  <si>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</si>
  <si>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</si>
  <si>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</si>
  <si>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</si>
  <si>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</si>
  <si>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</si>
  <si>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</si>
  <si>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</si>
  <si>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</si>
  <si>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</si>
  <si>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</si>
  <si>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</si>
  <si>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</si>
  <si>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</si>
  <si>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</si>
  <si>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</si>
  <si>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</si>
  <si>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</si>
  <si>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</si>
  <si>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</si>
  <si>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</si>
  <si>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</si>
  <si>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</si>
  <si>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</si>
  <si>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</si>
  <si>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</si>
  <si>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</si>
  <si>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</si>
  <si>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</si>
  <si>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</si>
  <si>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</si>
  <si>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</si>
  <si>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</si>
  <si>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</si>
  <si>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</si>
  <si>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</si>
  <si>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</si>
  <si>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</si>
  <si>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</si>
  <si>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</si>
  <si>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</si>
  <si>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</si>
  <si>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</si>
  <si>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</si>
  <si>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</si>
  <si>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</si>
  <si>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</si>
  <si>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</si>
  <si>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</si>
  <si>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</si>
  <si>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</si>
  <si>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</si>
  <si>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</si>
  <si>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</si>
  <si>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</si>
  <si>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</si>
  <si>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</si>
  <si>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</si>
  <si>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</si>
  <si>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</si>
  <si>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</si>
  <si>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</si>
  <si>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</si>
  <si>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</si>
  <si>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</si>
  <si>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</si>
  <si>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</si>
  <si>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</si>
  <si>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</si>
  <si>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</si>
  <si>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</si>
  <si>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</si>
  <si>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</si>
  <si>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</si>
  <si>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</si>
  <si>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</si>
  <si>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</si>
  <si>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</si>
  <si>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</si>
  <si>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</si>
  <si>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</si>
  <si>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</si>
  <si>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</si>
  <si>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</si>
  <si>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</si>
  <si>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</si>
  <si>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</si>
  <si>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</si>
  <si>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</si>
  <si>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</si>
  <si>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</si>
  <si>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</si>
  <si>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</si>
  <si>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</si>
  <si>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</si>
  <si>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</si>
  <si>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</si>
  <si>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</si>
  <si>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</si>
  <si>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</si>
  <si>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</si>
  <si>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</si>
  <si>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</si>
  <si>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</si>
  <si>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</si>
  <si>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</si>
  <si>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</si>
  <si>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</si>
  <si>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</si>
  <si>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</si>
  <si>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</si>
  <si>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</si>
  <si>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</si>
  <si>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</si>
  <si>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</si>
  <si>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</si>
  <si>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</si>
  <si>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</si>
  <si>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</si>
  <si>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</si>
  <si>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</si>
  <si>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</si>
  <si>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</si>
  <si>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</si>
  <si>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</si>
  <si>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</si>
  <si>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</si>
  <si>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</si>
  <si>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</si>
  <si>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</si>
  <si>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</si>
  <si>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</si>
  <si>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</si>
  <si>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</si>
  <si>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</si>
  <si>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</si>
  <si>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</si>
  <si>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</si>
  <si>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</si>
  <si>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</si>
  <si>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</si>
  <si>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</si>
  <si>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</si>
  <si>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</si>
  <si>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</si>
  <si>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</si>
  <si>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</si>
  <si>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</si>
  <si>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</si>
  <si>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</si>
  <si>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</si>
  <si>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</si>
  <si>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</si>
  <si>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</si>
  <si>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</si>
  <si>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</si>
  <si>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</si>
  <si>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</si>
  <si>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</si>
  <si>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</si>
  <si>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</si>
  <si>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</si>
  <si>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</si>
  <si>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</si>
  <si>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</si>
  <si>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</si>
  <si>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</si>
  <si>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</si>
  <si>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</si>
  <si>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</si>
  <si>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</si>
  <si>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</si>
  <si>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</si>
  <si>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</si>
  <si>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</si>
  <si>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</si>
  <si>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</si>
  <si>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</si>
  <si>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</si>
  <si>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</si>
  <si>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</si>
  <si>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</si>
  <si>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</si>
  <si>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</si>
  <si>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</si>
  <si>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</si>
  <si>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</si>
  <si>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</si>
  <si>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</si>
  <si>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</si>
  <si>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</si>
  <si>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</si>
  <si>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</si>
  <si>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</si>
  <si>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</si>
  <si>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</si>
  <si>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</si>
  <si>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</si>
  <si>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</si>
  <si>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</si>
  <si>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</si>
  <si>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</si>
  <si>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</si>
  <si>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</si>
  <si>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</si>
  <si>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</si>
  <si>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</si>
  <si>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</si>
  <si>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</si>
  <si>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</si>
  <si>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</si>
  <si>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</si>
  <si>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</si>
  <si>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</si>
  <si>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</si>
  <si>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</si>
  <si>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</si>
  <si>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</si>
  <si>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</si>
  <si>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</si>
  <si>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</si>
  <si>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</si>
  <si>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</si>
  <si>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</si>
  <si>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</si>
  <si>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</si>
  <si>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</si>
  <si>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</si>
  <si>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</si>
  <si>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</si>
  <si>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</si>
  <si>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</si>
  <si>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</si>
  <si>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</si>
  <si>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</si>
  <si>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</si>
  <si>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</si>
  <si>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</si>
  <si>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</si>
  <si>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</si>
  <si>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</si>
  <si>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</si>
  <si>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</si>
  <si>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</si>
  <si>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</si>
  <si>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</si>
  <si>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</si>
  <si>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</si>
  <si>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</si>
  <si>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</si>
  <si>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</si>
  <si>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</si>
  <si>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</si>
  <si>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</si>
  <si>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</si>
  <si>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</si>
  <si>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</si>
  <si>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</si>
  <si>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</si>
  <si>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</si>
  <si>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</si>
  <si>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</si>
  <si>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</si>
  <si>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</si>
  <si>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</si>
  <si>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</si>
  <si>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</si>
  <si>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</si>
  <si>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</si>
  <si>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</si>
  <si>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</si>
  <si>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</si>
  <si>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</si>
  <si>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</si>
  <si>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</si>
  <si>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</si>
  <si>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</si>
  <si>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</si>
  <si>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</si>
  <si>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</si>
  <si>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</si>
  <si>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</si>
  <si>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</si>
  <si>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</si>
  <si>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</si>
  <si>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</si>
  <si>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</si>
  <si>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</si>
  <si>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</si>
  <si>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</si>
  <si>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</si>
  <si>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</si>
  <si>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</si>
  <si>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</si>
  <si>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</si>
  <si>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</si>
  <si>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</si>
  <si>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</si>
  <si>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</si>
  <si>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</si>
  <si>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</si>
  <si>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</si>
  <si>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</si>
  <si>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</si>
  <si>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</si>
  <si>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</si>
  <si>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</si>
  <si>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</si>
  <si>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</si>
  <si>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</si>
  <si>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</si>
  <si>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</si>
  <si>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</si>
  <si>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</si>
  <si>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</si>
  <si>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</si>
  <si>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</si>
  <si>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</si>
  <si>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</si>
  <si>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</si>
  <si>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</si>
  <si>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</si>
  <si>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</si>
  <si>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</si>
  <si>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</si>
  <si>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</si>
  <si>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</si>
  <si>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</si>
  <si>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</si>
  <si>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</si>
  <si>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</si>
  <si>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</si>
  <si>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</si>
  <si>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</si>
  <si>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</si>
  <si>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</si>
  <si>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</si>
  <si>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</si>
  <si>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</si>
  <si>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</si>
  <si>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</si>
  <si>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</si>
  <si>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</si>
  <si>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</si>
  <si>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</si>
  <si>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</si>
  <si>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</si>
  <si>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</si>
  <si>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</si>
  <si>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</si>
  <si>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</si>
  <si>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</si>
  <si>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</si>
  <si>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</si>
  <si>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</si>
  <si>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</si>
  <si>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</si>
  <si>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</si>
  <si>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</si>
  <si>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</si>
  <si>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</si>
  <si>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</si>
  <si>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</si>
  <si>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</si>
  <si>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</si>
  <si>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</si>
  <si>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</si>
  <si>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</si>
  <si>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</si>
  <si>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</si>
  <si>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</si>
  <si>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</si>
  <si>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</si>
  <si>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</si>
  <si>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</si>
  <si>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</si>
  <si>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</si>
  <si>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</si>
  <si>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</si>
  <si>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</si>
  <si>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</si>
  <si>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</si>
  <si>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</si>
  <si>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</si>
  <si>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</si>
  <si>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</si>
  <si>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</si>
  <si>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</si>
  <si>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</si>
  <si>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</si>
  <si>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</si>
  <si>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</si>
  <si>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</si>
  <si>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</si>
  <si>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</si>
  <si>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</si>
  <si>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</si>
  <si>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</si>
  <si>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</si>
  <si>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</si>
  <si>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</si>
  <si>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</si>
  <si>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</si>
  <si>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</si>
  <si>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</si>
  <si>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</si>
  <si>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</si>
  <si>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</si>
  <si>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</si>
  <si>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</si>
  <si>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</si>
  <si>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</si>
  <si>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</si>
  <si>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</si>
  <si>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</si>
  <si>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</si>
  <si>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</si>
  <si>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</si>
  <si>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</si>
  <si>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</si>
  <si>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</si>
  <si>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</si>
  <si>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</si>
  <si>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</si>
  <si>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</si>
  <si>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</si>
  <si>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</si>
  <si>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</si>
  <si>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</si>
  <si>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</si>
  <si>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</si>
  <si>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</si>
  <si>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</si>
  <si>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</si>
  <si>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</si>
  <si>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</si>
  <si>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</si>
  <si>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</si>
  <si>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</si>
  <si>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</si>
  <si>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</si>
  <si>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</si>
  <si>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</si>
  <si>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</si>
  <si>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</si>
  <si>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</si>
  <si>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</si>
  <si>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</si>
  <si>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</si>
  <si>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</si>
  <si>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</si>
  <si>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</si>
  <si>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</si>
  <si>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</si>
  <si>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</si>
  <si>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</si>
  <si>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</si>
  <si>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</si>
  <si>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</si>
  <si>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</si>
  <si>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</si>
  <si>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</si>
  <si>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</si>
  <si>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</si>
  <si>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</si>
  <si>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</si>
  <si>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</si>
  <si>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</si>
  <si>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</si>
  <si>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</si>
  <si>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</si>
  <si>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</si>
  <si>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</si>
  <si>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</si>
  <si>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</si>
  <si>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</si>
  <si>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</si>
  <si>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</si>
  <si>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</si>
  <si>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</si>
  <si>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</si>
  <si>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</si>
  <si>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</si>
  <si>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</si>
  <si>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</si>
  <si>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</si>
  <si>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</si>
  <si>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</si>
  <si>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</si>
  <si>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</si>
  <si>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</si>
  <si>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</si>
  <si>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</si>
  <si>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</si>
  <si>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</si>
  <si>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</si>
  <si>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</si>
  <si>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</si>
  <si>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</si>
  <si>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</si>
  <si>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</si>
  <si>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</si>
  <si>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</si>
  <si>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</si>
  <si>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</si>
  <si>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</si>
  <si>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</si>
  <si>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</si>
  <si>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</si>
  <si>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</si>
  <si>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</si>
  <si>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</si>
  <si>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</si>
  <si>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</si>
  <si>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</si>
  <si>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</si>
  <si>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</si>
  <si>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</si>
  <si>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</si>
  <si>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</si>
  <si>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</si>
  <si>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</si>
  <si>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</si>
  <si>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</si>
  <si>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</si>
  <si>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</si>
  <si>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</si>
  <si>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</si>
  <si>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</si>
  <si>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</si>
  <si>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</si>
  <si>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</si>
  <si>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</si>
  <si>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</si>
  <si>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</si>
  <si>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</si>
  <si>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</si>
  <si>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</si>
  <si>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</si>
  <si>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</si>
  <si>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</si>
  <si>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</si>
  <si>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</si>
  <si>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</si>
  <si>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</si>
  <si>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</si>
  <si>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</si>
  <si>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</si>
  <si>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</si>
  <si>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</si>
  <si>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</si>
  <si>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</si>
  <si>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</si>
  <si>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</si>
  <si>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</si>
  <si>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</si>
  <si>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</si>
  <si>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</si>
  <si>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</si>
  <si>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</si>
  <si>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</si>
  <si>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</si>
  <si>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</si>
  <si>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</si>
  <si>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</si>
  <si>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</si>
  <si>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</si>
  <si>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</si>
  <si>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</si>
  <si>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</si>
  <si>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</si>
  <si>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</si>
  <si>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</si>
  <si>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</si>
  <si>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</si>
  <si>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</si>
  <si>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</si>
  <si>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</si>
  <si>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</si>
  <si>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</si>
  <si>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</si>
  <si>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</si>
  <si>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</si>
  <si>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</si>
  <si>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</si>
  <si>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</si>
  <si>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</si>
  <si>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</si>
  <si>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</si>
  <si>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</si>
  <si>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</si>
  <si>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</si>
  <si>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</si>
  <si>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</si>
  <si>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</si>
  <si>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</si>
  <si>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</si>
  <si>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</si>
  <si>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</si>
  <si>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</si>
  <si>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</si>
  <si>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</si>
  <si>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</si>
  <si>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</si>
  <si>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</si>
  <si>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</si>
  <si>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</si>
  <si>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</si>
  <si>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</si>
  <si>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</si>
  <si>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</si>
  <si>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</si>
  <si>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</si>
  <si>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</si>
  <si>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</si>
  <si>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</si>
  <si>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</si>
  <si>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</si>
  <si>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</si>
  <si>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</si>
  <si>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</si>
  <si>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</si>
  <si>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</si>
  <si>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</si>
  <si>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</si>
  <si>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</si>
  <si>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</si>
  <si>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</si>
  <si>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</si>
  <si>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</si>
  <si>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</si>
  <si>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</si>
  <si>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</si>
  <si>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</si>
  <si>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</si>
  <si>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</si>
  <si>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</si>
  <si>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</si>
  <si>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</si>
  <si>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</si>
  <si>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</si>
  <si>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</si>
  <si>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</si>
  <si>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</si>
  <si>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</si>
  <si>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</si>
  <si>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</si>
  <si>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</si>
  <si>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</si>
  <si>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</si>
  <si>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</si>
  <si>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</si>
  <si>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</si>
  <si>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</si>
  <si>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</si>
  <si>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</si>
  <si>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</si>
  <si>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</si>
  <si>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</si>
  <si>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</si>
  <si>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</si>
  <si>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</si>
  <si>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</si>
  <si>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</si>
  <si>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</si>
  <si>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</si>
  <si>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</si>
  <si>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</si>
  <si>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</si>
  <si>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</si>
  <si>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</si>
  <si>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</si>
  <si>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</si>
  <si>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</si>
  <si>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</si>
  <si>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</si>
  <si>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</si>
  <si>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</si>
  <si>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</si>
  <si>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</si>
  <si>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</si>
  <si>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</si>
  <si>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</si>
  <si>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</si>
  <si>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</si>
  <si>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</si>
  <si>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</si>
  <si>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</si>
  <si>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</si>
  <si>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</si>
  <si>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</si>
  <si>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</si>
  <si>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</si>
  <si>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</si>
  <si>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</si>
  <si>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</si>
  <si>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</si>
  <si>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</si>
  <si>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</si>
  <si>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</si>
  <si>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</si>
  <si>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</si>
  <si>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</si>
  <si>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</si>
  <si>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</si>
  <si>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</si>
  <si>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</si>
  <si>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</si>
  <si>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</si>
  <si>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</si>
  <si>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</si>
  <si>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</si>
  <si>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</si>
  <si>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</si>
  <si>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</si>
  <si>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</si>
  <si>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</si>
  <si>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</si>
  <si>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</si>
  <si>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</si>
  <si>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</si>
  <si>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</si>
  <si>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</si>
  <si>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</si>
  <si>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</si>
  <si>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</si>
  <si>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</si>
  <si>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</si>
  <si>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</si>
  <si>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</si>
  <si>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</si>
  <si>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</si>
  <si>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</si>
  <si>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</si>
  <si>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</si>
  <si>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</si>
  <si>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</si>
  <si>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</si>
  <si>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</si>
  <si>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</si>
  <si>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</si>
  <si>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</si>
  <si>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</si>
  <si>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</si>
  <si>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</si>
  <si>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</si>
  <si>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</si>
  <si>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</si>
  <si>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</si>
  <si>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</si>
  <si>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</si>
  <si>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</si>
  <si>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</si>
  <si>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</si>
  <si>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</si>
  <si>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</si>
  <si>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</si>
  <si>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</si>
  <si>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</si>
  <si>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</si>
  <si>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</si>
  <si>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</si>
  <si>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</si>
  <si>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</si>
  <si>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</si>
  <si>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</si>
  <si>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</si>
  <si>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</si>
  <si>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</si>
  <si>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</si>
  <si>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</si>
  <si>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</si>
  <si>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</si>
  <si>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</si>
  <si>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</si>
  <si>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</si>
  <si>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</si>
  <si>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</si>
  <si>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</si>
  <si>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</si>
  <si>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</si>
  <si>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</si>
  <si>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</si>
  <si>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</si>
  <si>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</si>
  <si>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</si>
  <si>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</si>
  <si>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</si>
  <si>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</si>
  <si>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</si>
  <si>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</si>
  <si>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</si>
  <si>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</si>
  <si>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</si>
  <si>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</si>
  <si>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</si>
  <si>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</si>
  <si>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</si>
  <si>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</si>
  <si>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</si>
  <si>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</si>
  <si>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</si>
  <si>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</si>
  <si>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</si>
  <si>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</si>
  <si>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</si>
  <si>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</si>
  <si>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</si>
  <si>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</si>
  <si>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</si>
  <si>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</si>
  <si>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</si>
  <si>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</si>
  <si>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</si>
  <si>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</si>
  <si>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</si>
  <si>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</si>
  <si>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</si>
  <si>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</si>
  <si>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</si>
  <si>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</si>
  <si>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</si>
  <si>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</si>
  <si>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</si>
  <si>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</si>
  <si>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</si>
  <si>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</si>
  <si>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</si>
  <si>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</si>
  <si>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</si>
  <si>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</si>
  <si>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</si>
  <si>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</si>
  <si>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</si>
  <si>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</si>
  <si>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</si>
  <si>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</si>
  <si>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</si>
  <si>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</si>
  <si>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</si>
  <si>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</si>
  <si>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</si>
  <si>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</si>
  <si>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</si>
  <si>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</si>
  <si>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</si>
  <si>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</si>
  <si>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</si>
  <si>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</si>
  <si>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</si>
  <si>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</si>
  <si>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</si>
  <si>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</si>
  <si>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</si>
  <si>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</si>
  <si>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</si>
  <si>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</si>
  <si>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</si>
  <si>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</si>
  <si>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</si>
  <si>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</si>
  <si>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</si>
  <si>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</si>
  <si>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</si>
  <si>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</si>
  <si>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</si>
  <si>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</si>
  <si>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</si>
  <si>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</si>
  <si>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</si>
  <si>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</si>
  <si>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</si>
  <si>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</si>
  <si>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</si>
  <si>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</si>
  <si>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</si>
  <si>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</si>
  <si>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</si>
  <si>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</si>
  <si>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</si>
  <si>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</si>
  <si>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</si>
  <si>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</si>
  <si>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</si>
  <si>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</si>
  <si>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</si>
  <si>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</si>
  <si>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</si>
  <si>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</si>
  <si>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</si>
  <si>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</si>
  <si>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</si>
  <si>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</si>
  <si>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</si>
  <si>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</si>
  <si>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</si>
  <si>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</si>
  <si>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</si>
  <si>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</si>
  <si>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</si>
  <si>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</si>
  <si>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</si>
  <si>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</si>
  <si>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</si>
  <si>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</si>
  <si>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</si>
  <si>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</si>
  <si>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</si>
  <si>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</si>
  <si>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</si>
  <si>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</si>
  <si>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</si>
  <si>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</si>
  <si>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</si>
  <si>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</si>
  <si>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</si>
  <si>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</si>
  <si>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</si>
  <si>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</si>
  <si>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</si>
  <si>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</si>
  <si>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</si>
  <si>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</si>
  <si>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</si>
  <si>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</si>
  <si>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</si>
  <si>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</si>
  <si>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</si>
  <si>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</si>
  <si>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</si>
  <si>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</si>
  <si>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</si>
  <si>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</si>
  <si>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</si>
  <si>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</si>
  <si>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</si>
  <si>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</si>
  <si>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</si>
  <si>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</si>
  <si>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</si>
  <si>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</si>
  <si>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</si>
  <si>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</si>
  <si>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</si>
  <si>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</si>
  <si>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</si>
  <si>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</si>
  <si>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</si>
  <si>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</si>
  <si>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</si>
  <si>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</si>
  <si>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</si>
  <si>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</si>
  <si>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</si>
  <si>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</si>
  <si>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</si>
  <si>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</si>
  <si>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</si>
  <si>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</si>
  <si>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</si>
  <si>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</si>
  <si>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</si>
  <si>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</si>
  <si>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</si>
  <si>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</si>
  <si>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</si>
  <si>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</si>
  <si>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</si>
  <si>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</si>
  <si>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</si>
  <si>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</si>
  <si>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</si>
  <si>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</si>
  <si>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</si>
  <si>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</si>
  <si>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</si>
  <si>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</si>
  <si>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</si>
  <si>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</si>
  <si>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</si>
  <si>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</si>
  <si>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</si>
  <si>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</si>
  <si>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</si>
  <si>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</si>
  <si>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</si>
  <si>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</si>
  <si>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</si>
  <si>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</si>
  <si>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</si>
  <si>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</si>
  <si>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</si>
  <si>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</si>
  <si>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</si>
  <si>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</si>
  <si>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</si>
  <si>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</si>
  <si>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</si>
  <si>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</si>
  <si>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</si>
  <si>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</si>
  <si>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</si>
  <si>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</si>
  <si>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</si>
  <si>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</si>
  <si>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</si>
  <si>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</si>
  <si>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</si>
  <si>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</si>
  <si>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</si>
  <si>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</si>
  <si>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</si>
  <si>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</si>
  <si>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</si>
  <si>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</si>
  <si>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</si>
  <si>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</si>
  <si>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</si>
  <si>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</si>
  <si>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</si>
  <si>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</si>
  <si>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</si>
  <si>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</si>
  <si>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</si>
  <si>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</si>
  <si>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</si>
  <si>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</si>
  <si>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</si>
  <si>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</si>
  <si>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</si>
  <si>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</si>
  <si>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</si>
  <si>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</si>
  <si>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</si>
  <si>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</si>
  <si>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</si>
  <si>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</si>
  <si>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</si>
  <si>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</si>
  <si>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</si>
  <si>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</si>
  <si>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</si>
  <si>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</si>
  <si>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</si>
  <si>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</si>
  <si>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</si>
  <si>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</si>
  <si>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</si>
  <si>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</si>
  <si>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</si>
  <si>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</si>
  <si>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</si>
  <si>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</si>
  <si>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</si>
  <si>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</si>
  <si>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</si>
  <si>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</si>
  <si>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</si>
  <si>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</si>
  <si>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</si>
  <si>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</si>
  <si>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</si>
  <si>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</si>
  <si>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</si>
  <si>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</si>
  <si>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</si>
  <si>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</si>
  <si>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</si>
  <si>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</si>
  <si>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</si>
  <si>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</si>
  <si>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</si>
  <si>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</si>
  <si>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</si>
  <si>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</si>
  <si>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</si>
  <si>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</si>
  <si>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</si>
  <si>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</si>
  <si>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</si>
  <si>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</si>
  <si>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</si>
  <si>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</si>
  <si>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</si>
  <si>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</si>
  <si>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</si>
  <si>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</si>
  <si>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</si>
  <si>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</si>
  <si>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</si>
  <si>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</si>
  <si>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</si>
  <si>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</si>
  <si>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</si>
  <si>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</si>
  <si>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</si>
  <si>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</si>
  <si>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</si>
  <si>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</si>
  <si>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</si>
  <si>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</si>
  <si>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</si>
  <si>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</si>
  <si>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</si>
  <si>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</si>
  <si>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</si>
  <si>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</si>
  <si>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</si>
  <si>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</si>
  <si>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</si>
  <si>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</si>
  <si>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</si>
  <si>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</si>
  <si>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</si>
  <si>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</si>
  <si>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</si>
  <si>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</si>
  <si>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</si>
  <si>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</si>
  <si>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</si>
  <si>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</si>
  <si>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</si>
  <si>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</si>
  <si>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</si>
  <si>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</si>
  <si>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</si>
  <si>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</si>
  <si>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</si>
  <si>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</si>
  <si>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</si>
  <si>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</si>
  <si>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</si>
  <si>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</si>
  <si>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</si>
  <si>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</si>
  <si>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</si>
  <si>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</si>
  <si>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</si>
  <si>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</si>
  <si>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</si>
  <si>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</si>
  <si>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</si>
  <si>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</si>
  <si>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</si>
  <si>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</si>
  <si>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</si>
  <si>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</si>
  <si>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</si>
  <si>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</si>
  <si>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</si>
  <si>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</si>
  <si>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</si>
  <si>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</si>
  <si>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</si>
  <si>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</si>
  <si>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</si>
  <si>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</si>
  <si>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</si>
  <si>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</si>
  <si>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</si>
  <si>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</si>
  <si>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</si>
  <si>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</si>
  <si>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</si>
  <si>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</si>
  <si>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</si>
  <si>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</si>
  <si>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</si>
  <si>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</si>
  <si>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</si>
  <si>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</si>
  <si>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</si>
  <si>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</si>
  <si>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</si>
  <si>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</si>
  <si>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</si>
  <si>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</si>
  <si>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</si>
  <si>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</si>
  <si>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</si>
  <si>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</si>
  <si>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</si>
  <si>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</si>
  <si>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</si>
  <si>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</si>
  <si>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</si>
  <si>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</si>
  <si>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</si>
  <si>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</si>
  <si>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</si>
  <si>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</si>
  <si>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</si>
  <si>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</si>
  <si>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</si>
  <si>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</si>
  <si>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</si>
  <si>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</si>
  <si>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</si>
  <si>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</si>
  <si>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</si>
  <si>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</si>
  <si>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</si>
  <si>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</si>
  <si>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</si>
  <si>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</si>
  <si>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</si>
  <si>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</si>
  <si>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</si>
  <si>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</si>
  <si>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</si>
  <si>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</si>
  <si>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</si>
  <si>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</si>
  <si>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</si>
  <si>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</si>
  <si>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</si>
  <si>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</si>
  <si>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</si>
  <si>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</si>
  <si>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</si>
  <si>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</si>
  <si>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</si>
  <si>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</si>
  <si>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</si>
  <si>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</si>
  <si>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</si>
  <si>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</si>
  <si>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</si>
  <si>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</si>
  <si>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</si>
  <si>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</si>
  <si>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</si>
  <si>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</si>
  <si>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</si>
  <si>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</si>
  <si>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</si>
  <si>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</si>
  <si>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</si>
  <si>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</si>
  <si>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</si>
  <si>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</si>
  <si>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</si>
  <si>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</si>
  <si>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</si>
  <si>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</si>
  <si>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</si>
  <si>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</si>
  <si>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</si>
  <si>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</si>
  <si>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</si>
  <si>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</si>
  <si>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</si>
  <si>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</si>
  <si>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</si>
  <si>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</si>
  <si>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</si>
  <si>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</si>
  <si>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</si>
  <si>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</si>
  <si>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</si>
  <si>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</si>
  <si>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</si>
  <si>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</si>
  <si>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</si>
  <si>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</si>
  <si>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</si>
  <si>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</si>
  <si>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</si>
  <si>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</si>
  <si>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</si>
  <si>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</si>
  <si>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</si>
  <si>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</si>
  <si>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</si>
  <si>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</si>
  <si>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</si>
  <si>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</si>
  <si>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</si>
  <si>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</si>
  <si>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</si>
  <si>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</si>
  <si>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</si>
  <si>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</si>
  <si>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</si>
  <si>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</si>
  <si>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</si>
  <si>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</si>
  <si>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</si>
  <si>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</si>
  <si>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</si>
  <si>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</si>
  <si>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</si>
  <si>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</si>
  <si>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</si>
  <si>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</si>
  <si>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</si>
  <si>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</si>
  <si>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</si>
  <si>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</si>
  <si>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</si>
  <si>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</si>
  <si>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</si>
  <si>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</si>
  <si>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</si>
  <si>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</si>
  <si>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</si>
  <si>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</si>
  <si>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</si>
  <si>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</si>
  <si>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</si>
  <si>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</si>
  <si>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</si>
  <si>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</si>
  <si>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</si>
  <si>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</si>
  <si>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</si>
  <si>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</si>
  <si>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</si>
  <si>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</si>
  <si>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</si>
  <si>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</si>
  <si>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</si>
  <si>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</si>
  <si>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</si>
  <si>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</si>
  <si>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</si>
  <si>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</si>
  <si>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</si>
  <si>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</si>
  <si>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</si>
  <si>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</si>
  <si>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</si>
  <si>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</si>
  <si>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</si>
  <si>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</si>
  <si>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</si>
  <si>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</si>
  <si>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</si>
  <si>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</si>
  <si>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</si>
  <si>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</si>
  <si>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</si>
  <si>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</si>
  <si>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</si>
  <si>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</si>
  <si>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</si>
  <si>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</si>
  <si>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</si>
  <si>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</si>
  <si>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</si>
  <si>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</si>
  <si>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</si>
  <si>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</si>
  <si>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</si>
  <si>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</si>
  <si>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</si>
  <si>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</si>
  <si>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</si>
  <si>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</si>
  <si>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</si>
  <si>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</si>
  <si>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</si>
  <si>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</si>
  <si>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</si>
  <si>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</si>
  <si>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</si>
  <si>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</si>
  <si>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</si>
  <si>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</si>
  <si>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</si>
  <si>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</si>
  <si>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</si>
  <si>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</si>
  <si>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</si>
  <si>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</si>
  <si>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</si>
  <si>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</si>
  <si>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</si>
  <si>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</si>
  <si>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</si>
  <si>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</si>
  <si>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</si>
  <si>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</si>
  <si>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</si>
  <si>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</si>
  <si>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</si>
  <si>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</si>
  <si>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</si>
  <si>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</si>
  <si>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</si>
  <si>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</si>
  <si>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</si>
  <si>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</si>
  <si>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</si>
  <si>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</si>
  <si>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</si>
  <si>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</si>
  <si>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</si>
  <si>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</si>
  <si>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</si>
  <si>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</si>
  <si>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</si>
  <si>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</si>
  <si>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</si>
  <si>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</si>
  <si>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</si>
  <si>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</si>
  <si>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</si>
  <si>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</si>
  <si>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</si>
  <si>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</si>
  <si>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</si>
  <si>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</si>
  <si>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</si>
  <si>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</si>
  <si>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</si>
  <si>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</si>
  <si>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</si>
  <si>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</si>
  <si>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</si>
  <si>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</si>
  <si>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</si>
  <si>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</si>
  <si>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</si>
  <si>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</si>
  <si>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</si>
  <si>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</si>
  <si>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</si>
  <si>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</si>
  <si>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</si>
  <si>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</si>
  <si>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</si>
  <si>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</si>
  <si>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</si>
  <si>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</si>
  <si>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</si>
  <si>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</si>
  <si>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</si>
  <si>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</si>
  <si>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</si>
  <si>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</si>
  <si>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</si>
  <si>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</si>
  <si>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</si>
  <si>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</si>
  <si>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</si>
  <si>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</si>
  <si>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</si>
  <si>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</si>
  <si>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</si>
  <si>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</si>
  <si>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</si>
  <si>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</si>
  <si>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</si>
  <si>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</si>
  <si>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</si>
  <si>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</si>
  <si>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</si>
  <si>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</si>
  <si>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</si>
  <si>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</si>
  <si>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</si>
  <si>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</si>
  <si>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</si>
  <si>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</si>
  <si>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</si>
  <si>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</si>
  <si>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</si>
  <si>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</si>
  <si>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</si>
  <si>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</si>
  <si>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</si>
  <si>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</si>
  <si>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</si>
  <si>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</si>
  <si>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</si>
  <si>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</si>
  <si>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</si>
  <si>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</si>
  <si>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</si>
  <si>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</si>
  <si>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</si>
  <si>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</si>
  <si>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</si>
  <si>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</si>
  <si>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</si>
  <si>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</si>
  <si>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</si>
  <si>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</si>
  <si>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</si>
  <si>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</si>
  <si>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</si>
  <si>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</si>
  <si>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</si>
  <si>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</si>
  <si>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</si>
  <si>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</si>
  <si>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</si>
  <si>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</si>
  <si>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</si>
  <si>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</si>
  <si>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</si>
  <si>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</si>
  <si>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</si>
  <si>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</si>
  <si>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</si>
  <si>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</si>
  <si>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</si>
  <si>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</si>
  <si>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</si>
  <si>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</si>
  <si>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</si>
  <si>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</si>
  <si>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</si>
  <si>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</si>
  <si>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</si>
  <si>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</si>
  <si>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</si>
  <si>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</si>
  <si>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</si>
  <si>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</si>
  <si>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</si>
  <si>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</si>
  <si>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</si>
  <si>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</si>
  <si>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</si>
  <si>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</si>
  <si>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</si>
  <si>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</si>
  <si>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</si>
  <si>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</si>
  <si>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</si>
  <si>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</si>
  <si>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</si>
  <si>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</si>
  <si>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</si>
  <si>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</si>
  <si>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</si>
  <si>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</si>
  <si>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</si>
  <si>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</si>
  <si>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</si>
  <si>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</si>
  <si>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</si>
  <si>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</si>
  <si>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</si>
  <si>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</si>
  <si>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</si>
  <si>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</si>
  <si>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</si>
  <si>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</si>
  <si>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</si>
  <si>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</si>
  <si>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</si>
  <si>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</si>
  <si>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</si>
  <si>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</si>
  <si>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</si>
  <si>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</si>
  <si>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</si>
  <si>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</si>
  <si>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</si>
  <si>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</si>
  <si>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</si>
  <si>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</si>
  <si>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</si>
  <si>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</si>
  <si>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</si>
  <si>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</si>
  <si>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</si>
  <si>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</si>
  <si>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</si>
  <si>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</si>
  <si>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</si>
  <si>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</si>
  <si>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</si>
  <si>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</si>
  <si>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</si>
  <si>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</si>
  <si>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</si>
  <si>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</si>
  <si>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</si>
  <si>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</si>
  <si>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</si>
  <si>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</si>
  <si>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</si>
  <si>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</si>
  <si>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</si>
  <si>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</si>
  <si>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</si>
  <si>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</si>
  <si>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</si>
  <si>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</si>
  <si>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</si>
  <si>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</si>
  <si>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</si>
  <si>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</si>
  <si>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</si>
  <si>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</si>
  <si>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</si>
  <si>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</si>
  <si>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</si>
  <si>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</si>
  <si>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</si>
  <si>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</si>
  <si>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</si>
  <si>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</si>
  <si>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</si>
  <si>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</si>
  <si>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</si>
  <si>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</si>
  <si>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</si>
  <si>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</si>
  <si>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</si>
  <si>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</si>
  <si>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</si>
  <si>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</si>
  <si>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</si>
  <si>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</si>
  <si>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</si>
  <si>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</si>
  <si>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</si>
  <si>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</si>
  <si>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</si>
  <si>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</si>
  <si>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</si>
  <si>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</si>
  <si>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</si>
  <si>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</si>
  <si>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</si>
  <si>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</si>
  <si>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</si>
  <si>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</si>
  <si>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</si>
  <si>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</si>
  <si>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</si>
  <si>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</si>
  <si>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</si>
  <si>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</si>
  <si>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</si>
  <si>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</si>
  <si>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</si>
  <si>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</si>
  <si>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</si>
  <si>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</si>
  <si>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</si>
  <si>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</si>
  <si>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</si>
  <si>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</si>
  <si>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</si>
  <si>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</si>
  <si>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</si>
  <si>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</si>
  <si>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</si>
  <si>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</si>
  <si>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</si>
  <si>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</si>
  <si>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</si>
  <si>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</si>
  <si>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</si>
  <si>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</si>
  <si>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</si>
  <si>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</si>
  <si>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</si>
  <si>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</si>
  <si>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</si>
  <si>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</si>
  <si>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</si>
  <si>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</si>
  <si>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</si>
  <si>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</si>
  <si>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</si>
  <si>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</si>
  <si>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</si>
  <si>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</si>
  <si>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</si>
  <si>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</si>
  <si>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</si>
  <si>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</si>
  <si>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</si>
  <si>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</si>
  <si>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</si>
  <si>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</si>
  <si>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</si>
  <si>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</si>
  <si>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</si>
  <si>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</si>
  <si>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</si>
  <si>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</si>
  <si>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</si>
  <si>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</si>
  <si>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</si>
  <si>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</si>
  <si>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</si>
  <si>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</si>
  <si>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</si>
  <si>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</si>
  <si>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</si>
  <si>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</si>
  <si>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</si>
  <si>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</si>
  <si>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</si>
  <si>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</si>
  <si>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</si>
  <si>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</si>
  <si>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</si>
  <si>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</si>
  <si>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</si>
  <si>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</si>
  <si>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</si>
  <si>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</si>
  <si>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</si>
  <si>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</si>
  <si>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</si>
  <si>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</si>
  <si>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</si>
  <si>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</si>
  <si>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</si>
  <si>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</si>
  <si>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</si>
  <si>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</si>
  <si>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</si>
  <si>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</si>
  <si>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</si>
  <si>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</si>
  <si>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</si>
  <si>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</si>
  <si>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</si>
  <si>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</si>
  <si>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</si>
  <si>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</si>
  <si>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</si>
  <si>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</si>
  <si>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</si>
  <si>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</si>
  <si>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</si>
  <si>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</si>
  <si>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</si>
  <si>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</si>
  <si>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</si>
  <si>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</si>
  <si>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</si>
  <si>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</si>
  <si>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</si>
  <si>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</si>
  <si>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</si>
  <si>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</si>
  <si>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</si>
  <si>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</si>
  <si>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</si>
  <si>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</si>
  <si>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</si>
  <si>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</si>
  <si>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</si>
  <si>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</si>
  <si>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</si>
  <si>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</si>
  <si>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</si>
  <si>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</si>
  <si>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</si>
  <si>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</si>
  <si>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</si>
  <si>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</si>
  <si>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</si>
  <si>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</si>
  <si>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</si>
  <si>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</si>
  <si>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</si>
  <si>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</si>
  <si>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</si>
  <si>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</si>
  <si>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</si>
  <si>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</si>
  <si>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</si>
  <si>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</si>
  <si>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</si>
  <si>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</si>
  <si>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</si>
  <si>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</si>
  <si>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</si>
  <si>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</si>
  <si>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</si>
  <si>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</si>
  <si>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</si>
  <si>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</si>
  <si>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</si>
  <si>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</si>
  <si>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</si>
  <si>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</si>
  <si>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</si>
  <si>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</si>
  <si>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</si>
  <si>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</si>
  <si>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</si>
  <si>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</si>
  <si>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</si>
  <si>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</si>
  <si>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</si>
  <si>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</si>
  <si>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</si>
  <si>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</si>
  <si>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</si>
  <si>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</si>
  <si>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</si>
  <si>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</si>
  <si>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</si>
  <si>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</si>
  <si>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</si>
  <si>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</si>
  <si>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</si>
  <si>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</si>
  <si>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</si>
  <si>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</si>
  <si>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</si>
  <si>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</si>
  <si>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</si>
  <si>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</si>
  <si>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</si>
  <si>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</si>
  <si>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</si>
  <si>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</si>
  <si>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</si>
  <si>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</si>
  <si>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</si>
  <si>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</si>
  <si>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</si>
  <si>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</si>
  <si>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</si>
  <si>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</si>
  <si>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</si>
  <si>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</si>
  <si>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</si>
  <si>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</si>
  <si>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</si>
  <si>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</si>
  <si>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</si>
  <si>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</si>
  <si>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</si>
  <si>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</si>
  <si>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</si>
  <si>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</si>
  <si>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</si>
  <si>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</si>
  <si>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</si>
  <si>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</si>
  <si>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</si>
  <si>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</si>
  <si>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</si>
  <si>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</si>
  <si>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</si>
  <si>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</si>
  <si>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</si>
  <si>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</si>
  <si>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</si>
  <si>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</si>
  <si>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</si>
  <si>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</si>
  <si>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</si>
  <si>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</si>
  <si>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</si>
  <si>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</si>
  <si>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</si>
  <si>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</si>
  <si>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</si>
  <si>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</si>
  <si>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</si>
  <si>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</si>
  <si>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</si>
  <si>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</si>
  <si>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</si>
  <si>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</si>
  <si>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</si>
  <si>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</si>
  <si>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</si>
  <si>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</si>
  <si>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</si>
  <si>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</si>
  <si>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</si>
  <si>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</si>
  <si>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</si>
  <si>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</si>
  <si>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</si>
  <si>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</si>
  <si>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</si>
  <si>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</si>
  <si>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</si>
  <si>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</si>
  <si>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</si>
  <si>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</si>
  <si>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</si>
  <si>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</si>
  <si>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</si>
  <si>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</si>
  <si>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</si>
  <si>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</si>
  <si>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</si>
  <si>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</si>
  <si>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</si>
  <si>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</si>
  <si>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</si>
  <si>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</si>
  <si>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</si>
  <si>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</si>
  <si>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</si>
  <si>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</si>
  <si>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</si>
  <si>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</si>
  <si>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</si>
  <si>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</si>
  <si>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</si>
  <si>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</si>
  <si>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</si>
  <si>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</si>
  <si>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</si>
  <si>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</si>
  <si>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</si>
  <si>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</si>
  <si>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</si>
  <si>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</si>
  <si>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</si>
  <si>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</si>
  <si>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</si>
  <si>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</si>
  <si>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</si>
  <si>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</si>
  <si>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</si>
  <si>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</si>
  <si>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</si>
  <si>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</si>
  <si>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</si>
  <si>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</si>
  <si>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</si>
  <si>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</si>
  <si>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</si>
  <si>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</si>
  <si>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</si>
  <si>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</si>
  <si>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</si>
  <si>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</si>
  <si>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</si>
  <si>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</si>
  <si>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</si>
  <si>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</si>
  <si>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</si>
  <si>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</si>
  <si>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</si>
  <si>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</si>
  <si>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</si>
  <si>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</si>
  <si>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</si>
  <si>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</si>
  <si>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</si>
  <si>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</si>
  <si>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</si>
  <si>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</si>
  <si>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</si>
  <si>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</si>
  <si>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</si>
  <si>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</si>
  <si>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</si>
  <si>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</si>
  <si>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</si>
  <si>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</si>
  <si>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</si>
  <si>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</si>
  <si>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</si>
  <si>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</si>
  <si>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</si>
  <si>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</si>
  <si>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</si>
  <si>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</si>
  <si>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</si>
  <si>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</si>
  <si>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</si>
  <si>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</si>
  <si>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</si>
  <si>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</si>
  <si>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</si>
  <si>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</si>
  <si>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</si>
  <si>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</si>
  <si>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</si>
  <si>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</si>
  <si>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</si>
  <si>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</si>
  <si>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</si>
  <si>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</si>
  <si>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</si>
  <si>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</si>
  <si>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</si>
  <si>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</si>
  <si>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</si>
  <si>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</si>
  <si>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</si>
  <si>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</si>
  <si>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</si>
  <si>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</si>
  <si>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</si>
  <si>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</si>
  <si>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</si>
  <si>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</si>
  <si>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</si>
  <si>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</si>
  <si>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</si>
  <si>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</si>
  <si>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</si>
  <si>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</si>
  <si>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</si>
  <si>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</si>
  <si>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</si>
  <si>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</si>
  <si>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</si>
  <si>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</si>
  <si>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</si>
  <si>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</si>
  <si>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</si>
  <si>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</si>
  <si>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</si>
  <si>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</si>
  <si>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</si>
  <si>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</si>
  <si>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</si>
  <si>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</si>
  <si>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</si>
  <si>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</si>
  <si>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</si>
  <si>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</si>
  <si>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</si>
  <si>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</si>
  <si>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</si>
  <si>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</si>
  <si>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</si>
  <si>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</si>
  <si>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</si>
  <si>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</si>
  <si>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</si>
  <si>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</si>
  <si>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</si>
  <si>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</si>
  <si>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</si>
  <si>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</si>
  <si>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</si>
  <si>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</si>
  <si>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</si>
  <si>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</si>
  <si>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</si>
  <si>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</si>
  <si>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</si>
  <si>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</si>
  <si>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</si>
  <si>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</si>
  <si>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</si>
  <si>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</si>
  <si>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</si>
  <si>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</si>
  <si>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</si>
  <si>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</si>
  <si>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</si>
  <si>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</si>
  <si>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</si>
  <si>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</si>
  <si>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</si>
  <si>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</si>
  <si>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</si>
  <si>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</si>
  <si>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</si>
  <si>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</si>
  <si>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</si>
  <si>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</si>
  <si>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</si>
  <si>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</si>
  <si>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</si>
  <si>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</si>
  <si>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</si>
  <si>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</si>
  <si>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</si>
  <si>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</si>
  <si>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</si>
  <si>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</si>
  <si>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</si>
  <si>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</si>
  <si>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</si>
  <si>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</si>
  <si>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</si>
  <si>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</si>
  <si>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</si>
  <si>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</si>
  <si>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</si>
  <si>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</si>
  <si>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</si>
  <si>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</si>
  <si>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</si>
  <si>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</si>
  <si>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</si>
  <si>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</si>
  <si>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</si>
  <si>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</si>
  <si>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</si>
  <si>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</si>
  <si>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</si>
  <si>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</si>
  <si>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</si>
  <si>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</si>
  <si>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</si>
  <si>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</si>
  <si>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</si>
  <si>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</si>
  <si>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</si>
  <si>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</si>
  <si>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</si>
  <si>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</si>
  <si>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</si>
  <si>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</si>
  <si>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</si>
  <si>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</si>
  <si>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</si>
  <si>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</si>
  <si>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</si>
  <si>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</si>
  <si>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</si>
  <si>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</si>
  <si>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</si>
  <si>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</si>
  <si>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</si>
  <si>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</si>
  <si>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</si>
  <si>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</si>
  <si>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</si>
  <si>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</si>
  <si>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</si>
  <si>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</si>
  <si>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</si>
  <si>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</si>
  <si>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</si>
  <si>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</si>
  <si>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</si>
  <si>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</si>
  <si>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</si>
  <si>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</si>
  <si>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</si>
  <si>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</si>
  <si>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</si>
  <si>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</si>
  <si>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</si>
  <si>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</si>
  <si>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</si>
  <si>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</si>
  <si>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</si>
  <si>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</si>
  <si>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</si>
  <si>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</si>
  <si>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</si>
  <si>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</si>
  <si>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</si>
  <si>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</si>
  <si>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</si>
  <si>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</si>
  <si>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</si>
  <si>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</si>
  <si>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</si>
  <si>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</si>
  <si>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</si>
  <si>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</si>
  <si>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</si>
  <si>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</si>
  <si>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</si>
  <si>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</si>
  <si>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</si>
  <si>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</si>
  <si>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</si>
  <si>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</si>
  <si>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</si>
  <si>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</si>
  <si>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</si>
  <si>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</si>
  <si>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</si>
  <si>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</si>
  <si>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</si>
  <si>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</si>
  <si>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</si>
  <si>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</si>
  <si>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</si>
  <si>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</si>
  <si>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</si>
  <si>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</si>
  <si>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</si>
  <si>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</si>
  <si>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</si>
  <si>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</si>
  <si>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</si>
  <si>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</si>
  <si>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</si>
  <si>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</si>
  <si>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</si>
  <si>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</si>
  <si>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</si>
  <si>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</si>
  <si>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</si>
  <si>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</si>
  <si>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</si>
  <si>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</si>
  <si>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</si>
  <si>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</si>
  <si>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</si>
  <si>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</si>
  <si>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</si>
  <si>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</si>
  <si>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</si>
  <si>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</si>
  <si>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</si>
  <si>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</si>
  <si>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</si>
  <si>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</si>
  <si>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</si>
  <si>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</si>
  <si>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</si>
  <si>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</si>
  <si>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</si>
  <si>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</si>
  <si>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</si>
  <si>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</si>
  <si>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</si>
  <si>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</si>
  <si>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</si>
  <si>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</si>
  <si>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</si>
  <si>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</si>
  <si>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</si>
  <si>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</si>
  <si>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</si>
  <si>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</si>
  <si>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</si>
  <si>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</si>
  <si>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</si>
  <si>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</si>
  <si>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</si>
  <si>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</si>
  <si>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</si>
  <si>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</si>
  <si>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</si>
  <si>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</si>
  <si>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</si>
  <si>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</si>
  <si>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</si>
  <si>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</si>
  <si>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</si>
  <si>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</si>
  <si>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</si>
  <si>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</si>
  <si>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</si>
  <si>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</si>
  <si>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</si>
  <si>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</si>
  <si>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</si>
  <si>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</si>
  <si>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</si>
  <si>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</si>
  <si>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</si>
  <si>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</si>
  <si>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</si>
  <si>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</si>
  <si>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</si>
  <si>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</si>
  <si>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</si>
  <si>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</si>
  <si>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</si>
  <si>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</si>
  <si>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</si>
  <si>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</si>
  <si>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</si>
  <si>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</si>
  <si>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</si>
  <si>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</si>
  <si>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</si>
  <si>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</si>
  <si>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</si>
  <si>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</si>
  <si>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</si>
  <si>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</si>
  <si>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</si>
  <si>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</si>
  <si>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</si>
  <si>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</si>
  <si>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</si>
  <si>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</si>
  <si>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</si>
  <si>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</si>
  <si>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</si>
  <si>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</si>
  <si>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</si>
  <si>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</si>
  <si>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</si>
  <si>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</si>
  <si>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</si>
  <si>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</si>
  <si>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</si>
  <si>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</si>
  <si>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</si>
  <si>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</si>
  <si>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</si>
  <si>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</si>
  <si>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</si>
  <si>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</si>
  <si>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</si>
  <si>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</si>
  <si>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</si>
  <si>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</si>
  <si>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</si>
  <si>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</si>
  <si>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</si>
  <si>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</si>
  <si>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</si>
  <si>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</si>
  <si>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</si>
  <si>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</si>
  <si>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</si>
  <si>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</si>
  <si>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</si>
  <si>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</si>
  <si>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</si>
  <si>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</si>
  <si>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</si>
  <si>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</si>
  <si>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</si>
  <si>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</si>
  <si>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</si>
  <si>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</si>
  <si>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</si>
  <si>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</si>
  <si>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</si>
  <si>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</si>
  <si>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</si>
  <si>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</si>
  <si>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</si>
  <si>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</si>
  <si>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</si>
  <si>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</si>
  <si>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</si>
  <si>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</si>
  <si>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</si>
  <si>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</si>
  <si>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</si>
  <si>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</si>
  <si>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</si>
  <si>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</si>
  <si>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</si>
  <si>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</si>
  <si>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</si>
  <si>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</si>
  <si>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</si>
  <si>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</si>
  <si>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</si>
  <si>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</si>
  <si>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</si>
  <si>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</si>
  <si>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</si>
  <si>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</si>
  <si>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</si>
  <si>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</si>
  <si>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</si>
  <si>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</si>
  <si>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</si>
  <si>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</si>
  <si>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</si>
  <si>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</si>
  <si>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</si>
  <si>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</si>
  <si>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</si>
  <si>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</si>
  <si>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</si>
  <si>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</si>
  <si>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</si>
  <si>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</si>
  <si>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</si>
  <si>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</si>
  <si>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</si>
  <si>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</si>
  <si>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</si>
  <si>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</si>
  <si>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</si>
  <si>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</si>
  <si>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</si>
  <si>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</si>
  <si>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</si>
  <si>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</si>
  <si>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</si>
  <si>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</si>
  <si>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</si>
  <si>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</si>
  <si>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</si>
  <si>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</si>
  <si>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</si>
  <si>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</si>
  <si>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</si>
  <si>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</si>
  <si>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</si>
  <si>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</si>
  <si>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</si>
  <si>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</si>
  <si>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</si>
  <si>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</si>
  <si>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</si>
  <si>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</si>
  <si>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</si>
  <si>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</si>
  <si>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</si>
  <si>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</si>
  <si>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</si>
  <si>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</si>
  <si>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</si>
  <si>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</si>
  <si>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</si>
  <si>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</si>
  <si>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</si>
  <si>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</si>
  <si>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</si>
  <si>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</si>
  <si>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</si>
  <si>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</si>
  <si>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</si>
  <si>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</si>
  <si>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</si>
  <si>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</si>
  <si>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</si>
  <si>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</si>
  <si>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</si>
  <si>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</si>
  <si>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</si>
  <si>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</si>
  <si>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</si>
  <si>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</si>
  <si>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</si>
  <si>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</si>
  <si>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</si>
  <si>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</si>
  <si>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</si>
  <si>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</si>
  <si>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</si>
  <si>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</si>
  <si>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</si>
  <si>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</si>
  <si>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</si>
  <si>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</si>
  <si>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</si>
  <si>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</si>
  <si>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</si>
  <si>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</si>
  <si>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</si>
  <si>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</si>
  <si>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</si>
  <si>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</si>
  <si>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</si>
  <si>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</si>
  <si>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</si>
  <si>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</si>
  <si>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</si>
  <si>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</si>
  <si>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</si>
  <si>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</si>
  <si>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</si>
  <si>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</si>
  <si>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</si>
  <si>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</si>
  <si>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</si>
  <si>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</si>
  <si>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</si>
  <si>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</si>
  <si>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</si>
  <si>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</si>
  <si>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</si>
  <si>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</si>
  <si>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</si>
  <si>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</si>
  <si>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</si>
  <si>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</si>
  <si>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</si>
  <si>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</si>
  <si>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</si>
  <si>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</si>
  <si>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</si>
  <si>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</si>
  <si>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</si>
  <si>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</si>
  <si>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</si>
  <si>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</si>
  <si>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</si>
  <si>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</si>
  <si>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</si>
  <si>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</si>
  <si>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</si>
  <si>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</si>
  <si>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</si>
  <si>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</si>
  <si>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</si>
  <si>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</si>
  <si>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</si>
  <si>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</si>
  <si>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</si>
  <si>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</si>
  <si>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</si>
  <si>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</si>
  <si>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</si>
  <si>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</si>
  <si>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</si>
  <si>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</si>
  <si>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</si>
  <si>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</si>
  <si>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</si>
  <si>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</si>
  <si>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</si>
  <si>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</si>
  <si>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</si>
  <si>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</si>
  <si>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</si>
  <si>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</si>
  <si>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</si>
  <si>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</si>
  <si>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</si>
  <si>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</si>
  <si>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</si>
  <si>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</si>
  <si>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</si>
  <si>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</si>
  <si>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</si>
  <si>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</si>
  <si>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</si>
  <si>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</si>
  <si>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</si>
  <si>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</si>
  <si>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</si>
  <si>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</si>
  <si>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</si>
  <si>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</si>
  <si>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</si>
  <si>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</si>
  <si>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</si>
  <si>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</si>
  <si>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</si>
  <si>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</si>
  <si>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</si>
  <si>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</si>
  <si>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</si>
  <si>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</si>
  <si>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</si>
  <si>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</si>
  <si>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</si>
  <si>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</si>
  <si>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</si>
  <si>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</si>
  <si>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</si>
  <si>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</si>
  <si>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</si>
  <si>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</si>
  <si>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</si>
  <si>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</si>
  <si>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</si>
  <si>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</si>
  <si>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</si>
  <si>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</si>
  <si>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</si>
  <si>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</si>
  <si>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</si>
  <si>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</si>
  <si>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</si>
  <si>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</si>
  <si>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</si>
  <si>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</si>
  <si>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</si>
  <si>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</si>
  <si>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</si>
  <si>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</si>
  <si>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</si>
  <si>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</si>
  <si>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</si>
  <si>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</si>
  <si>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</si>
  <si>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</si>
  <si>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</si>
  <si>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</si>
  <si>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</si>
  <si>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</si>
  <si>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</si>
  <si>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</si>
  <si>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</si>
  <si>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</si>
  <si>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</si>
  <si>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</si>
  <si>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</si>
  <si>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</si>
  <si>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</si>
  <si>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</si>
  <si>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</si>
  <si>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</si>
  <si>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</si>
  <si>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</si>
  <si>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</si>
  <si>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</si>
  <si>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</si>
  <si>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</si>
  <si>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</si>
  <si>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</si>
  <si>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</si>
  <si>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</si>
  <si>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</si>
  <si>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</si>
  <si>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</si>
  <si>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</si>
  <si>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</si>
  <si>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</si>
  <si>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</si>
  <si>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</si>
  <si>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</si>
  <si>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</si>
  <si>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</si>
  <si>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</si>
  <si>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</si>
  <si>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</si>
  <si>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</si>
  <si>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</si>
  <si>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</si>
  <si>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</si>
  <si>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</si>
  <si>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</si>
  <si>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</si>
  <si>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</si>
  <si>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</si>
  <si>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</si>
  <si>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</si>
  <si>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</si>
  <si>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</si>
  <si>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</si>
  <si>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</si>
  <si>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</si>
  <si>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</si>
  <si>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</si>
  <si>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</si>
  <si>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</si>
  <si>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</si>
  <si>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</si>
  <si>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</si>
  <si>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</si>
  <si>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</si>
  <si>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</si>
  <si>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</si>
  <si>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</si>
  <si>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</si>
  <si>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</si>
  <si>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</si>
  <si>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</si>
  <si>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</si>
  <si>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</si>
  <si>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</si>
  <si>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</si>
  <si>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</si>
  <si>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</si>
  <si>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</si>
  <si>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</si>
  <si>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</si>
  <si>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</si>
  <si>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</si>
  <si>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</si>
  <si>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</si>
  <si>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</si>
  <si>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</si>
  <si>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</si>
  <si>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</si>
  <si>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</si>
  <si>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</si>
  <si>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</si>
  <si>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</si>
  <si>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</si>
  <si>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</si>
  <si>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</si>
  <si>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</si>
  <si>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</si>
  <si>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</si>
  <si>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</si>
  <si>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</si>
  <si>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</si>
  <si>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</si>
  <si>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</si>
  <si>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</si>
  <si>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</si>
  <si>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</si>
  <si>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</si>
  <si>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</si>
  <si>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</si>
  <si>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</si>
  <si>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</si>
  <si>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</si>
  <si>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</si>
  <si>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</si>
  <si>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</si>
  <si>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</si>
  <si>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</si>
  <si>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</si>
  <si>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</si>
  <si>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</si>
  <si>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</si>
  <si>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</si>
  <si>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</si>
  <si>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</si>
  <si>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</si>
  <si>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</si>
  <si>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</si>
  <si>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</si>
  <si>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</si>
  <si>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</si>
  <si>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</si>
  <si>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</si>
  <si>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</si>
  <si>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</si>
  <si>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</si>
  <si>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</si>
  <si>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</si>
  <si>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</si>
  <si>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</si>
  <si>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</si>
  <si>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</si>
  <si>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</si>
  <si>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</si>
  <si>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</si>
  <si>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</si>
  <si>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</si>
  <si>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</si>
  <si>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</si>
  <si>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</si>
  <si>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</si>
  <si>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</si>
  <si>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</si>
  <si>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</si>
  <si>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</si>
  <si>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</si>
  <si>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</si>
  <si>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</si>
  <si>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</si>
  <si>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</si>
  <si>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</si>
  <si>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</si>
  <si>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</si>
  <si>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</si>
  <si>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</si>
  <si>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</si>
  <si>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</si>
  <si>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</si>
  <si>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</si>
  <si>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</si>
  <si>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</si>
  <si>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</si>
  <si>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</si>
  <si>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</si>
  <si>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</si>
  <si>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</si>
  <si>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</si>
  <si>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</si>
  <si>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</si>
  <si>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</si>
  <si>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</si>
  <si>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</si>
  <si>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</si>
  <si>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</si>
  <si>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</si>
  <si>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</si>
  <si>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</si>
  <si>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</si>
  <si>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</si>
  <si>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</si>
  <si>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</si>
  <si>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</si>
  <si>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</si>
  <si>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</si>
  <si>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</si>
  <si>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</si>
  <si>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</si>
  <si>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</si>
  <si>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</si>
  <si>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</si>
  <si>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</si>
  <si>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</si>
  <si>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</si>
  <si>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</si>
  <si>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</si>
  <si>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</si>
  <si>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</si>
  <si>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</si>
  <si>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</si>
  <si>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</si>
  <si>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</si>
  <si>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</si>
  <si>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</si>
  <si>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</si>
  <si>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</si>
  <si>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</si>
  <si>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</si>
  <si>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</si>
  <si>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</si>
  <si>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</si>
  <si>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</si>
  <si>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</si>
  <si>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</si>
  <si>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</si>
  <si>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</si>
  <si>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</si>
  <si>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</si>
  <si>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</si>
  <si>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</si>
  <si>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</si>
  <si>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</si>
  <si>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</si>
  <si>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</si>
  <si>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</si>
  <si>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</si>
  <si>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</si>
  <si>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</si>
  <si>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</si>
  <si>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</si>
  <si>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</si>
  <si>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</si>
  <si>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</si>
  <si>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</si>
  <si>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</si>
  <si>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</si>
  <si>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</si>
  <si>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</si>
  <si>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</si>
  <si>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</si>
  <si>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</si>
  <si>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</si>
  <si>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</si>
  <si>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</si>
  <si>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</si>
  <si>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</si>
  <si>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</si>
  <si>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</si>
  <si>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</si>
  <si>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</si>
  <si>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</si>
  <si>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</si>
  <si>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</si>
  <si>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</si>
  <si>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</si>
  <si>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</si>
  <si>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</si>
  <si>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</si>
  <si>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</si>
  <si>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</si>
  <si>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</si>
  <si>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</si>
  <si>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</si>
  <si>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</si>
  <si>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</si>
  <si>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</si>
  <si>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</si>
  <si>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</si>
  <si>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</si>
  <si>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</si>
  <si>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</si>
  <si>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</si>
  <si>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</si>
  <si>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</si>
  <si>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</si>
  <si>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</si>
  <si>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</si>
  <si>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</si>
  <si>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</si>
  <si>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</si>
  <si>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</si>
  <si>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</si>
  <si>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</si>
  <si>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</si>
  <si>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</si>
  <si>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</si>
  <si>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</si>
  <si>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</si>
  <si>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</si>
  <si>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</si>
  <si>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</si>
  <si>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</si>
  <si>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</si>
  <si>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</si>
  <si>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</si>
  <si>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</si>
  <si>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</si>
  <si>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</si>
  <si>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</si>
  <si>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</si>
  <si>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</si>
  <si>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</si>
  <si>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</si>
  <si>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</si>
  <si>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</si>
  <si>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</si>
  <si>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</si>
  <si>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</si>
  <si>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</si>
  <si>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</si>
  <si>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</si>
  <si>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</si>
  <si>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</si>
  <si>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</si>
  <si>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</si>
  <si>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</si>
  <si>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</si>
  <si>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</si>
  <si>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</si>
  <si>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</si>
  <si>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</si>
  <si>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</si>
  <si>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</si>
  <si>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</si>
  <si>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</si>
  <si>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</si>
  <si>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</si>
  <si>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</si>
  <si>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</si>
  <si>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</si>
  <si>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</si>
  <si>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</si>
  <si>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</si>
  <si>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</si>
  <si>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</si>
  <si>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</si>
  <si>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</si>
  <si>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</si>
  <si>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</si>
  <si>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</si>
  <si>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</si>
  <si>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</si>
  <si>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</si>
  <si>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</si>
  <si>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</si>
  <si>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</si>
  <si>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</si>
  <si>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</si>
  <si>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</si>
  <si>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</si>
  <si>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</si>
  <si>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</si>
  <si>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</si>
  <si>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</si>
  <si>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</si>
  <si>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</si>
  <si>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</si>
  <si>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</si>
  <si>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</si>
  <si>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</si>
  <si>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</si>
  <si>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</si>
  <si>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</si>
  <si>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</si>
  <si>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</si>
  <si>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</si>
  <si>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</si>
  <si>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</si>
  <si>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</si>
  <si>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</si>
  <si>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</si>
  <si>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</si>
  <si>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</si>
  <si>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</si>
  <si>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</si>
  <si>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</si>
  <si>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</si>
  <si>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</si>
  <si>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</si>
  <si>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</si>
  <si>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</si>
  <si>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</si>
  <si>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</si>
  <si>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</si>
  <si>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</si>
  <si>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</si>
  <si>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</si>
  <si>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</si>
  <si>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</si>
  <si>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</si>
  <si>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</si>
  <si>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</si>
  <si>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</si>
  <si>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</si>
  <si>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</si>
  <si>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</si>
  <si>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</si>
  <si>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</si>
  <si>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</si>
  <si>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</si>
  <si>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</si>
  <si>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</si>
  <si>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</si>
  <si>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</si>
  <si>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</si>
  <si>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</si>
  <si>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</si>
  <si>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</si>
  <si>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</si>
  <si>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</si>
  <si>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</si>
  <si>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</si>
  <si>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</si>
  <si>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</si>
  <si>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</si>
  <si>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</si>
  <si>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</si>
  <si>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</si>
  <si>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</si>
  <si>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</si>
  <si>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</si>
  <si>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</si>
  <si>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</si>
  <si>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</si>
  <si>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</si>
  <si>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</si>
  <si>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</si>
  <si>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</si>
  <si>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</si>
  <si>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</si>
  <si>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</si>
  <si>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</si>
  <si>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</si>
  <si>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</si>
  <si>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</si>
  <si>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</si>
  <si>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</si>
  <si>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</si>
  <si>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</si>
  <si>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</si>
  <si>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</si>
  <si>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</si>
  <si>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</si>
  <si>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</si>
  <si>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</si>
  <si>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</si>
  <si>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</si>
  <si>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</si>
  <si>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</si>
  <si>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</si>
  <si>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</si>
  <si>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</si>
  <si>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</si>
  <si>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</si>
  <si>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</si>
  <si>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</si>
  <si>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</si>
  <si>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</si>
  <si>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</si>
  <si>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</si>
  <si>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</si>
  <si>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</si>
  <si>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</si>
  <si>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</si>
  <si>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</si>
  <si>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</si>
  <si>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</si>
  <si>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</si>
  <si>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</si>
  <si>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</si>
  <si>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</si>
  <si>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</si>
  <si>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</si>
  <si>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</si>
  <si>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</si>
  <si>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</si>
  <si>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</si>
  <si>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</si>
  <si>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</si>
  <si>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</si>
  <si>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</si>
  <si>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</si>
  <si>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</si>
  <si>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</si>
  <si>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</si>
  <si>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</si>
  <si>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</si>
  <si>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</si>
  <si>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</si>
  <si>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</si>
  <si>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</si>
  <si>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</si>
  <si>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</si>
  <si>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</si>
  <si>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</si>
  <si>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</si>
  <si>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</si>
  <si>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</si>
  <si>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</si>
  <si>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</si>
  <si>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</si>
  <si>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</si>
  <si>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</si>
  <si>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</si>
  <si>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</si>
  <si>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</si>
  <si>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</si>
  <si>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</si>
  <si>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</si>
  <si>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</si>
  <si>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</si>
  <si>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</si>
  <si>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</si>
  <si>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</si>
  <si>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</si>
  <si>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</si>
  <si>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</si>
  <si>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</si>
  <si>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</si>
  <si>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</si>
  <si>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</si>
  <si>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</si>
  <si>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</si>
  <si>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</si>
  <si>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</si>
  <si>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</si>
  <si>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</si>
  <si>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</si>
  <si>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</si>
  <si>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</si>
  <si>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</si>
  <si>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</si>
  <si>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</si>
  <si>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</si>
  <si>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</si>
  <si>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</si>
  <si>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</si>
  <si>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</si>
  <si>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</si>
  <si>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</si>
  <si>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</si>
  <si>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</si>
  <si>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</si>
  <si>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</si>
  <si>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</si>
  <si>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</si>
  <si>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</si>
  <si>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</si>
  <si>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</si>
  <si>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</si>
  <si>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</si>
  <si>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</si>
  <si>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</si>
  <si>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</si>
  <si>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</si>
  <si>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</si>
  <si>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</si>
  <si>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</si>
  <si>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</si>
  <si>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</si>
  <si>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</si>
  <si>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</si>
  <si>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</si>
  <si>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</si>
  <si>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</si>
  <si>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</si>
  <si>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</si>
  <si>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</si>
  <si>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</si>
  <si>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</si>
  <si>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</si>
  <si>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</si>
  <si>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</si>
  <si>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</si>
  <si>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</si>
  <si>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</si>
  <si>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</si>
  <si>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</si>
  <si>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</si>
  <si>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</si>
  <si>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</si>
  <si>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</si>
  <si>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</si>
  <si>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</si>
  <si>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</si>
  <si>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</si>
  <si>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</si>
  <si>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</si>
  <si>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</si>
  <si>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</si>
  <si>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</si>
  <si>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</si>
  <si>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</si>
  <si>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</si>
  <si>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</si>
  <si>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</si>
  <si>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</si>
  <si>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</si>
  <si>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</si>
  <si>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</si>
  <si>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</si>
  <si>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</si>
  <si>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</si>
  <si>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</si>
  <si>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</si>
  <si>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</si>
  <si>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</si>
  <si>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</si>
  <si>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</si>
  <si>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</si>
  <si>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</si>
  <si>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</si>
  <si>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</si>
  <si>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</si>
  <si>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</si>
  <si>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</si>
  <si>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</si>
  <si>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</si>
  <si>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</si>
  <si>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</si>
  <si>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</si>
  <si>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</si>
  <si>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</si>
  <si>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</si>
  <si>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</si>
  <si>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</si>
  <si>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</si>
  <si>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</si>
  <si>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</si>
  <si>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</si>
  <si>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</si>
  <si>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</si>
  <si>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</si>
  <si>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</si>
  <si>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</si>
  <si>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</si>
  <si>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</si>
  <si>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</si>
  <si>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</si>
  <si>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</si>
  <si>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</si>
  <si>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</si>
  <si>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</si>
  <si>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</si>
  <si>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</si>
  <si>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</si>
  <si>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</si>
  <si>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</si>
  <si>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</si>
  <si>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</si>
  <si>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</si>
  <si>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</si>
  <si>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</si>
  <si>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</si>
  <si>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</si>
  <si>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</si>
  <si>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</si>
  <si>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</si>
  <si>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</si>
  <si>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</si>
  <si>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</si>
  <si>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</si>
  <si>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</si>
  <si>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</si>
  <si>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</si>
  <si>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</si>
  <si>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</si>
  <si>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</si>
  <si>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</si>
  <si>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</si>
  <si>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</si>
  <si>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</si>
  <si>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</si>
  <si>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</si>
  <si>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</si>
  <si>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</si>
  <si>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</si>
  <si>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</si>
  <si>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</si>
  <si>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</si>
  <si>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</si>
  <si>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</si>
  <si>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</si>
  <si>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</si>
  <si>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</si>
  <si>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</si>
  <si>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</si>
  <si>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</si>
  <si>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</si>
  <si>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</si>
  <si>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</si>
  <si>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</si>
  <si>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</si>
  <si>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</si>
  <si>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</si>
  <si>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</si>
  <si>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</si>
  <si>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</si>
  <si>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</si>
  <si>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</si>
  <si>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</si>
  <si>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</si>
  <si>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</si>
  <si>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</si>
  <si>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</si>
  <si>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</si>
  <si>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</si>
  <si>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</si>
  <si>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</si>
  <si>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</si>
  <si>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</si>
  <si>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</si>
  <si>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</si>
  <si>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</si>
  <si>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</si>
  <si>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</si>
  <si>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</si>
  <si>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</si>
  <si>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</si>
  <si>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</si>
  <si>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</si>
  <si>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</si>
  <si>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</si>
  <si>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</si>
  <si>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</si>
  <si>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</si>
  <si>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</si>
  <si>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</si>
  <si>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</si>
  <si>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</si>
  <si>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</si>
  <si>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</si>
  <si>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</si>
  <si>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</si>
  <si>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</si>
  <si>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</si>
  <si>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</si>
  <si>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</si>
  <si>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</si>
  <si>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</si>
  <si>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</si>
  <si>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</si>
  <si>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</si>
  <si>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</si>
  <si>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</si>
  <si>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</si>
  <si>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</si>
  <si>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</si>
  <si>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</si>
  <si>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</si>
  <si>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</si>
  <si>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</si>
  <si>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</si>
  <si>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</si>
  <si>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</si>
  <si>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</si>
  <si>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</si>
  <si>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</si>
  <si>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</si>
  <si>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</si>
  <si>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</si>
  <si>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</si>
  <si>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</si>
  <si>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</si>
  <si>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</si>
  <si>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</si>
  <si>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</si>
  <si>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</si>
  <si>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</si>
  <si>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</si>
  <si>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</si>
  <si>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</si>
  <si>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</si>
  <si>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</si>
  <si>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</si>
  <si>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</si>
  <si>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</si>
  <si>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</si>
  <si>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</si>
  <si>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</si>
  <si>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</si>
  <si>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</si>
  <si>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</si>
  <si>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</si>
  <si>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</si>
  <si>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</si>
  <si>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</si>
  <si>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</si>
  <si>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</si>
  <si>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</si>
  <si>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</si>
  <si>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</si>
  <si>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</si>
  <si>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</si>
  <si>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</si>
  <si>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</si>
  <si>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</si>
  <si>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</si>
  <si>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</si>
  <si>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</si>
  <si>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</si>
  <si>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</si>
  <si>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</si>
  <si>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</si>
  <si>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</si>
  <si>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</si>
  <si>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</si>
  <si>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</si>
  <si>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</si>
  <si>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</si>
  <si>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</si>
  <si>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</si>
  <si>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</si>
  <si>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</si>
  <si>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</si>
  <si>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</si>
  <si>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</si>
  <si>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</si>
  <si>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</si>
  <si>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</si>
  <si>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</si>
  <si>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</si>
  <si>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</si>
  <si>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</si>
  <si>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</si>
  <si>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</si>
  <si>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</si>
  <si>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</si>
  <si>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</si>
  <si>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</si>
  <si>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</si>
  <si>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</si>
  <si>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</si>
  <si>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</si>
  <si>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</si>
  <si>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</si>
  <si>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</si>
  <si>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</si>
  <si>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</si>
  <si>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</si>
  <si>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</si>
  <si>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</si>
  <si>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</si>
  <si>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</si>
  <si>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</si>
  <si>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</si>
  <si>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</si>
  <si>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</si>
  <si>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</si>
  <si>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</si>
  <si>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</si>
  <si>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</si>
  <si>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</si>
  <si>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</si>
  <si>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</si>
  <si>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</si>
  <si>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</si>
  <si>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</si>
  <si>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</si>
  <si>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</si>
  <si>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</si>
  <si>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</si>
  <si>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</si>
  <si>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</si>
  <si>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</si>
  <si>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</si>
  <si>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</si>
  <si>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</si>
  <si>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</si>
  <si>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</si>
  <si>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</si>
  <si>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</si>
  <si>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</si>
  <si>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</si>
  <si>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</si>
  <si>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</si>
  <si>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</si>
  <si>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</si>
  <si>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</si>
  <si>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</si>
  <si>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</si>
  <si>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</si>
  <si>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</si>
  <si>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</si>
  <si>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</si>
  <si>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</si>
  <si>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</si>
  <si>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</si>
  <si>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</si>
  <si>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</si>
  <si>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</si>
  <si>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</si>
  <si>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</si>
  <si>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</si>
  <si>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</si>
  <si>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</si>
  <si>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</si>
  <si>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</si>
  <si>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</si>
  <si>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</si>
  <si>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</si>
  <si>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</si>
  <si>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</si>
  <si>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</si>
  <si>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</si>
  <si>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</si>
  <si>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</si>
  <si>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</si>
  <si>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</si>
  <si>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</si>
  <si>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</si>
  <si>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</si>
  <si>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</si>
  <si>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</si>
  <si>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</si>
  <si>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</si>
  <si>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</si>
  <si>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</si>
  <si>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</si>
  <si>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</si>
  <si>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</si>
  <si>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</si>
  <si>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</si>
  <si>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</si>
  <si>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</si>
  <si>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</si>
  <si>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</si>
  <si>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</si>
  <si>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</si>
  <si>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</si>
  <si>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</si>
  <si>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</si>
  <si>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</si>
  <si>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</si>
  <si>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</si>
  <si>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</si>
  <si>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</si>
  <si>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</si>
  <si>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</si>
  <si>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</si>
  <si>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</si>
  <si>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</si>
  <si>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</si>
  <si>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</si>
  <si>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</si>
  <si>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</si>
  <si>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</si>
  <si>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</si>
  <si>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</si>
  <si>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</si>
  <si>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</si>
  <si>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</si>
  <si>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</si>
  <si>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</si>
  <si>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</si>
  <si>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</si>
  <si>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</si>
  <si>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</si>
  <si>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</si>
  <si>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</si>
  <si>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</si>
  <si>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</si>
  <si>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</si>
  <si>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</si>
  <si>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</si>
  <si>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</si>
  <si>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</si>
  <si>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</si>
  <si>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</si>
  <si>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</si>
  <si>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</si>
  <si>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</si>
  <si>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</si>
  <si>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</si>
  <si>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</si>
  <si>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</si>
  <si>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</si>
  <si>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</si>
  <si>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</si>
  <si>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</si>
  <si>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</si>
  <si>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</si>
  <si>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</si>
  <si>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</si>
  <si>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</si>
  <si>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</si>
  <si>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</si>
  <si>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</si>
  <si>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</si>
  <si>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</si>
  <si>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</si>
  <si>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</si>
  <si>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</si>
  <si>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</si>
  <si>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</si>
  <si>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</si>
  <si>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</si>
  <si>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</si>
  <si>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</si>
  <si>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</si>
  <si>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</si>
  <si>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</si>
  <si>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</si>
  <si>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</si>
  <si>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</si>
  <si>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</si>
  <si>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</si>
  <si>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</si>
  <si>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</si>
  <si>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</si>
  <si>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</si>
  <si>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</si>
  <si>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</si>
  <si>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</si>
  <si>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</si>
  <si>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</si>
  <si>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</si>
  <si>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</si>
  <si>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</si>
  <si>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</si>
  <si>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</si>
  <si>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</si>
  <si>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</si>
  <si>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</si>
  <si>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</si>
  <si>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</si>
  <si>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</si>
  <si>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</si>
  <si>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</si>
  <si>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</si>
  <si>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</si>
  <si>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</si>
  <si>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</si>
  <si>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</si>
  <si>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</si>
  <si>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</si>
  <si>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</si>
  <si>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</si>
  <si>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</si>
  <si>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</si>
  <si>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</si>
  <si>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</si>
  <si>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</si>
  <si>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</si>
  <si>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</si>
  <si>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</si>
  <si>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</si>
  <si>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</si>
  <si>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</si>
  <si>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</si>
  <si>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</si>
  <si>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</si>
  <si>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</si>
  <si>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</si>
  <si>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</si>
  <si>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</si>
  <si>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</si>
  <si>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</si>
  <si>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</si>
  <si>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</si>
  <si>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</si>
  <si>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</si>
  <si>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</si>
  <si>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</si>
  <si>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</si>
  <si>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</si>
  <si>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</si>
  <si>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</si>
  <si>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</si>
  <si>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</si>
  <si>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</si>
  <si>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</si>
  <si>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</si>
  <si>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</si>
  <si>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</si>
  <si>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</si>
  <si>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</si>
  <si>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</si>
  <si>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</si>
  <si>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</si>
  <si>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</si>
  <si>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</si>
  <si>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</si>
  <si>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</si>
  <si>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</si>
  <si>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</si>
  <si>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</si>
  <si>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</si>
  <si>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</si>
  <si>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</si>
  <si>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</si>
  <si>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</si>
  <si>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</si>
  <si>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</si>
  <si>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</si>
  <si>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</si>
  <si>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</si>
  <si>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</si>
  <si>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</si>
  <si>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</si>
  <si>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</si>
  <si>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</si>
  <si>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</si>
  <si>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</si>
  <si>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</si>
  <si>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</si>
  <si>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</si>
  <si>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</si>
  <si>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</si>
  <si>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</si>
  <si>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</si>
  <si>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</si>
  <si>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</si>
  <si>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</si>
  <si>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</si>
  <si>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</si>
  <si>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</si>
  <si>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</si>
  <si>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</si>
  <si>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</si>
  <si>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</si>
  <si>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</si>
  <si>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</si>
  <si>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</si>
  <si>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</si>
  <si>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</si>
  <si>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</si>
  <si>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</si>
  <si>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</si>
  <si>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</si>
  <si>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</si>
  <si>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</si>
  <si>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</si>
  <si>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</si>
  <si>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</si>
  <si>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</si>
  <si>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</si>
  <si>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</si>
  <si>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</si>
  <si>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</si>
  <si>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</si>
  <si>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</si>
  <si>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</si>
  <si>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</si>
  <si>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</si>
  <si>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</si>
  <si>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</si>
  <si>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</si>
  <si>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</si>
  <si>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</si>
  <si>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</si>
  <si>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</si>
  <si>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</si>
  <si>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</si>
  <si>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</si>
  <si>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</si>
  <si>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</si>
  <si>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</si>
  <si>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</si>
  <si>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</si>
  <si>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</si>
  <si>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</si>
  <si>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</si>
  <si>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</si>
  <si>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</si>
  <si>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</si>
  <si>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</si>
  <si>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</si>
  <si>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</si>
  <si>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</si>
  <si>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</si>
  <si>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</si>
  <si>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</si>
  <si>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</si>
  <si>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</si>
  <si>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</si>
  <si>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</si>
  <si>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</si>
  <si>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</si>
  <si>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</si>
  <si>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</si>
  <si>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</si>
  <si>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</si>
  <si>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</si>
  <si>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</si>
  <si>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</si>
  <si>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</si>
  <si>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</si>
  <si>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</si>
  <si>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</si>
  <si>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</si>
  <si>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</si>
  <si>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</si>
  <si>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</si>
  <si>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</si>
  <si>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</si>
  <si>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</si>
  <si>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</si>
  <si>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</si>
  <si>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</si>
  <si>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</si>
  <si>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</si>
  <si>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</si>
  <si>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</si>
  <si>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</si>
  <si>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</si>
  <si>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</si>
  <si>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</si>
  <si>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</si>
  <si>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</si>
  <si>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</si>
  <si>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</si>
  <si>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</si>
  <si>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</si>
  <si>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</si>
  <si>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</si>
  <si>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</si>
  <si>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</si>
  <si>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</si>
  <si>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</si>
  <si>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</si>
  <si>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</si>
  <si>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</si>
  <si>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</si>
  <si>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</si>
  <si>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</si>
  <si>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</si>
  <si>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</si>
  <si>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</si>
  <si>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</si>
  <si>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</si>
  <si>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</si>
  <si>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</si>
  <si>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</si>
  <si>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</si>
  <si>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</si>
  <si>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</si>
  <si>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</si>
  <si>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</si>
  <si>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</si>
  <si>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</si>
  <si>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</si>
  <si>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</si>
  <si>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</si>
  <si>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</si>
  <si>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</si>
  <si>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</si>
  <si>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</si>
  <si>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</si>
  <si>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</si>
  <si>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</si>
  <si>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</si>
  <si>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</si>
  <si>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</si>
  <si>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</si>
  <si>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</si>
  <si>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</si>
  <si>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</si>
  <si>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</si>
  <si>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</si>
  <si>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</si>
  <si>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</si>
  <si>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</si>
  <si>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</si>
  <si>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</si>
  <si>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</si>
  <si>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</si>
  <si>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</si>
  <si>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</si>
  <si>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</si>
  <si>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</si>
  <si>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</si>
  <si>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</si>
  <si>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</si>
  <si>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</si>
  <si>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</si>
  <si>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</si>
  <si>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</si>
  <si>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</si>
  <si>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</si>
  <si>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</si>
  <si>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</si>
  <si>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</si>
  <si>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</si>
  <si>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</si>
  <si>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</si>
  <si>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</si>
  <si>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</si>
  <si>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</si>
  <si>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</si>
  <si>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</si>
  <si>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</si>
  <si>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</si>
  <si>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</si>
  <si>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</si>
  <si>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</si>
  <si>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</si>
  <si>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</si>
  <si>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</si>
  <si>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</si>
  <si>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</si>
  <si>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</si>
  <si>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</si>
  <si>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</si>
  <si>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</si>
  <si>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</si>
  <si>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</si>
  <si>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</si>
  <si>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</si>
  <si>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</si>
  <si>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</si>
  <si>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</si>
  <si>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</si>
  <si>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</si>
  <si>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</si>
  <si>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</si>
  <si>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</si>
  <si>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</si>
  <si>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</si>
  <si>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</si>
  <si>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</si>
  <si>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</si>
  <si>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</si>
  <si>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</si>
  <si>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</si>
  <si>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</si>
  <si>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</si>
  <si>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</si>
  <si>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</si>
  <si>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</si>
  <si>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</si>
  <si>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</si>
  <si>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</si>
  <si>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</si>
  <si>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</si>
  <si>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</si>
  <si>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</si>
  <si>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</si>
  <si>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</si>
  <si>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</si>
  <si>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</si>
  <si>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</si>
  <si>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</si>
  <si>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</si>
  <si>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</si>
  <si>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</si>
  <si>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</si>
  <si>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</si>
  <si>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</si>
  <si>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</si>
  <si>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</si>
  <si>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</si>
  <si>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</si>
  <si>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</si>
  <si>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</si>
  <si>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</si>
  <si>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</si>
  <si>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</si>
  <si>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</si>
  <si>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</si>
  <si>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</si>
  <si>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</si>
  <si>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</si>
  <si>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</si>
  <si>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</si>
  <si>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</si>
  <si>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</si>
  <si>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</si>
  <si>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</si>
  <si>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</si>
  <si>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</si>
  <si>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</si>
  <si>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</si>
  <si>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</si>
  <si>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</si>
  <si>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</si>
  <si>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</si>
  <si>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</si>
  <si>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</si>
  <si>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</si>
  <si>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</si>
  <si>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</si>
  <si>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</si>
  <si>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</si>
  <si>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</si>
  <si>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</si>
  <si>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</si>
  <si>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</si>
  <si>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</si>
  <si>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</si>
  <si>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</si>
  <si>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</si>
  <si>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</si>
  <si>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</si>
  <si>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</si>
  <si>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</si>
  <si>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</si>
  <si>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</si>
  <si>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</si>
  <si>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</si>
  <si>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</si>
  <si>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</si>
  <si>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</si>
  <si>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</si>
  <si>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</si>
  <si>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</si>
  <si>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</si>
  <si>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</si>
  <si>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</si>
  <si>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</si>
  <si>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</si>
  <si>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</si>
  <si>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</si>
  <si>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</si>
  <si>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</si>
  <si>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</si>
  <si>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</si>
  <si>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</si>
  <si>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</si>
  <si>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</si>
  <si>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</si>
  <si>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</si>
  <si>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</si>
  <si>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</si>
  <si>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</si>
  <si>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</si>
  <si>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</si>
  <si>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</si>
  <si>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</si>
  <si>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</si>
  <si>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</si>
  <si>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</si>
  <si>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</si>
  <si>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</si>
  <si>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</si>
  <si>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</si>
  <si>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</si>
  <si>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</si>
  <si>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</si>
  <si>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</si>
  <si>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</si>
  <si>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</si>
  <si>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</si>
  <si>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</si>
  <si>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</si>
  <si>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</si>
  <si>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</si>
  <si>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</si>
  <si>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</si>
  <si>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</si>
  <si>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</si>
  <si>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</si>
  <si>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</si>
  <si>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</si>
  <si>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</si>
  <si>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</si>
  <si>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</si>
  <si>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</si>
  <si>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</si>
  <si>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</si>
  <si>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</si>
  <si>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</si>
  <si>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</si>
  <si>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</si>
  <si>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</si>
  <si>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</si>
  <si>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</si>
  <si>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</si>
  <si>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</si>
  <si>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</si>
  <si>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</si>
  <si>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</si>
  <si>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</si>
  <si>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</si>
  <si>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</si>
  <si>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</si>
  <si>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</si>
  <si>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</si>
  <si>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</si>
  <si>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</si>
  <si>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</si>
  <si>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</si>
  <si>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</si>
  <si>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</si>
  <si>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</si>
  <si>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</si>
  <si>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</si>
  <si>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</si>
  <si>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</si>
  <si>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</si>
  <si>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</si>
  <si>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</si>
  <si>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</si>
  <si>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</si>
  <si>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</si>
  <si>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</si>
  <si>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</si>
  <si>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</si>
  <si>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</si>
  <si>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</si>
  <si>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</si>
  <si>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</si>
  <si>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</si>
  <si>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</si>
  <si>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</si>
  <si>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</si>
  <si>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</si>
  <si>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</si>
  <si>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</si>
  <si>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</si>
  <si>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</si>
  <si>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</si>
  <si>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</si>
  <si>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</si>
  <si>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</si>
  <si>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</si>
  <si>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</si>
  <si>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</si>
  <si>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</si>
  <si>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</si>
  <si>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</si>
  <si>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</si>
  <si>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</si>
  <si>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</si>
  <si>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</si>
  <si>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</si>
  <si>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</si>
  <si>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</si>
  <si>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</si>
  <si>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</si>
  <si>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</si>
  <si>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</si>
  <si>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</si>
  <si>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</si>
  <si>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</si>
  <si>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</si>
  <si>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</si>
  <si>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</si>
  <si>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</si>
  <si>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</si>
  <si>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</si>
  <si>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</si>
  <si>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</si>
  <si>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</si>
  <si>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</si>
  <si>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</si>
  <si>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</si>
  <si>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</si>
  <si>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</si>
  <si>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</si>
  <si>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</si>
  <si>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</si>
  <si>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</si>
  <si>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</si>
  <si>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</si>
  <si>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</si>
  <si>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</si>
  <si>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</si>
  <si>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</si>
  <si>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</si>
  <si>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</si>
  <si>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</si>
  <si>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</si>
  <si>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</si>
  <si>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</si>
  <si>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</si>
  <si>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</si>
  <si>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</si>
  <si>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</si>
  <si>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</si>
  <si>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</si>
  <si>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</si>
  <si>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</si>
  <si>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</si>
  <si>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</si>
  <si>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</si>
  <si>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</si>
  <si>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</si>
  <si>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</si>
  <si>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</si>
  <si>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</si>
  <si>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</si>
  <si>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</si>
  <si>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</si>
  <si>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</si>
  <si>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</si>
  <si>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</si>
  <si>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</si>
  <si>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</si>
  <si>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</si>
  <si>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</si>
  <si>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</si>
  <si>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</si>
  <si>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</si>
  <si>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</si>
  <si>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</si>
  <si>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</si>
  <si>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</si>
  <si>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</si>
  <si>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</si>
  <si>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</si>
  <si>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</si>
  <si>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</si>
  <si>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</si>
  <si>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</si>
  <si>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</si>
  <si>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</si>
  <si>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</si>
  <si>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</si>
  <si>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</si>
  <si>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</si>
  <si>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</si>
  <si>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</si>
  <si>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</si>
  <si>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</si>
  <si>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</si>
  <si>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</si>
  <si>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</si>
  <si>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</si>
  <si>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</si>
  <si>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</si>
  <si>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</si>
  <si>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</si>
  <si>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</si>
  <si>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</si>
  <si>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</si>
  <si>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</si>
  <si>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</si>
  <si>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</si>
  <si>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</si>
  <si>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</si>
  <si>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</si>
  <si>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</si>
  <si>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</si>
  <si>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</si>
  <si>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</si>
  <si>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</si>
  <si>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</si>
  <si>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</si>
  <si>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</si>
  <si>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</si>
  <si>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</si>
  <si>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</si>
  <si>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</si>
  <si>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</si>
  <si>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</si>
  <si>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</si>
  <si>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</si>
  <si>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</si>
  <si>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</si>
  <si>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</si>
  <si>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</si>
  <si>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</si>
  <si>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</si>
  <si>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</si>
  <si>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</si>
  <si>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</si>
  <si>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</si>
  <si>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</si>
  <si>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</si>
  <si>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</si>
  <si>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</si>
  <si>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</si>
  <si>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</si>
  <si>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</si>
  <si>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</si>
  <si>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</si>
  <si>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</si>
  <si>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</si>
  <si>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</si>
  <si>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</si>
  <si>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</si>
  <si>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</si>
  <si>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</si>
  <si>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</si>
  <si>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</si>
  <si>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</si>
  <si>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</si>
  <si>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</si>
  <si>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</si>
  <si>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</si>
  <si>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</si>
  <si>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</si>
  <si>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</si>
  <si>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</si>
  <si>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</si>
  <si>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</si>
  <si>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</si>
  <si>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</si>
  <si>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</si>
  <si>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</si>
  <si>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</si>
  <si>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</si>
  <si>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</si>
  <si>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</si>
  <si>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</si>
  <si>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</si>
  <si>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</si>
  <si>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</si>
  <si>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</si>
  <si>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</si>
  <si>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</si>
  <si>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</si>
  <si>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</si>
  <si>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</si>
  <si>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</si>
  <si>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</si>
  <si>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</si>
  <si>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</si>
  <si>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</si>
  <si>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</si>
  <si>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</si>
  <si>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</si>
  <si>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</si>
  <si>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</si>
  <si>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</si>
  <si>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</si>
  <si>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</si>
  <si>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</si>
  <si>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</si>
  <si>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</si>
  <si>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</si>
  <si>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</si>
  <si>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</si>
  <si>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</si>
  <si>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</si>
  <si>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</si>
  <si>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</si>
  <si>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</si>
  <si>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</si>
  <si>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</si>
  <si>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</si>
  <si>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</si>
  <si>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</si>
  <si>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</si>
  <si>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</si>
  <si>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</si>
  <si>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</si>
  <si>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</si>
  <si>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</si>
  <si>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</si>
  <si>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</si>
  <si>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</si>
  <si>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</si>
  <si>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</si>
  <si>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</si>
  <si>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</si>
  <si>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</si>
  <si>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</si>
  <si>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</si>
  <si>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</si>
  <si>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</si>
  <si>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</si>
  <si>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</si>
  <si>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</si>
  <si>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</si>
  <si>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</si>
  <si>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</si>
  <si>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</si>
  <si>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</si>
  <si>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</si>
  <si>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</si>
  <si>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</si>
  <si>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</si>
  <si>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</si>
  <si>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</si>
  <si>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</si>
  <si>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</si>
  <si>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</si>
  <si>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</si>
  <si>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</si>
  <si>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</si>
  <si>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</si>
  <si>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</si>
  <si>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</si>
  <si>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</si>
  <si>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</si>
  <si>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</si>
  <si>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</si>
  <si>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</si>
  <si>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</si>
  <si>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</si>
  <si>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</si>
  <si>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</si>
  <si>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</si>
  <si>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</si>
  <si>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</si>
  <si>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</si>
  <si>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</si>
  <si>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</si>
  <si>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</si>
  <si>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</si>
  <si>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</si>
  <si>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</si>
  <si>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</si>
  <si>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</si>
  <si>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</si>
  <si>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</si>
  <si>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</si>
  <si>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</si>
  <si>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</si>
  <si>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</si>
  <si>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</si>
  <si>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</si>
  <si>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</si>
  <si>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</si>
  <si>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</si>
  <si>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</si>
  <si>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</si>
  <si>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</si>
  <si>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</si>
  <si>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</si>
  <si>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</si>
  <si>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</si>
  <si>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</si>
  <si>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</si>
  <si>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</si>
  <si>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</si>
  <si>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</si>
  <si>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</si>
  <si>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</si>
  <si>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</si>
  <si>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</si>
  <si>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</si>
  <si>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</si>
  <si>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</si>
  <si>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</si>
  <si>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</si>
  <si>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</si>
  <si>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</si>
  <si>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</si>
  <si>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</si>
  <si>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</si>
  <si>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</si>
  <si>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</si>
  <si>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</si>
  <si>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</si>
  <si>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</si>
  <si>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</si>
  <si>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</si>
  <si>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</si>
  <si>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</si>
  <si>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</si>
  <si>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</si>
  <si>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</si>
  <si>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</si>
  <si>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</si>
  <si>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</si>
  <si>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</si>
  <si>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</si>
  <si>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</si>
  <si>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</si>
  <si>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</si>
  <si>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</si>
  <si>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</si>
  <si>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</si>
  <si>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</si>
  <si>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</si>
  <si>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</si>
  <si>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</si>
  <si>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</si>
  <si>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</si>
  <si>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</si>
  <si>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</si>
  <si>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</si>
  <si>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</si>
  <si>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</si>
  <si>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</si>
  <si>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</si>
  <si>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</si>
  <si>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</si>
  <si>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</si>
  <si>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</si>
  <si>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</si>
  <si>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</si>
  <si>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</si>
  <si>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</si>
  <si>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</si>
  <si>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</si>
  <si>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</si>
  <si>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</si>
  <si>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</si>
  <si>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</si>
  <si>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</si>
  <si>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</si>
  <si>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</si>
  <si>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</si>
  <si>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</si>
  <si>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</si>
  <si>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</si>
  <si>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</si>
  <si>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</si>
  <si>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</si>
  <si>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</si>
  <si>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</si>
  <si>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</si>
  <si>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</si>
  <si>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</si>
  <si>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</si>
  <si>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</si>
  <si>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</si>
  <si>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</si>
  <si>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</si>
  <si>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</si>
  <si>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</si>
  <si>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</si>
  <si>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</si>
  <si>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</si>
  <si>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</si>
  <si>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</si>
  <si>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</si>
  <si>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</si>
  <si>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</si>
  <si>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</si>
  <si>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</si>
  <si>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</si>
  <si>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</si>
  <si>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</si>
  <si>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</si>
  <si>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</si>
  <si>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</si>
  <si>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</si>
  <si>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</si>
  <si>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</si>
  <si>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</si>
  <si>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</si>
  <si>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</si>
  <si>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</si>
  <si>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</si>
  <si>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</si>
  <si>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</si>
  <si>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</si>
  <si>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</si>
  <si>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</si>
  <si>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</si>
  <si>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</si>
  <si>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</si>
  <si>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</si>
  <si>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</si>
  <si>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</si>
  <si>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</si>
  <si>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</si>
  <si>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</si>
  <si>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</si>
  <si>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</si>
  <si>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</si>
  <si>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</si>
  <si>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</si>
  <si>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</si>
  <si>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</si>
  <si>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</si>
  <si>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</si>
  <si>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</si>
  <si>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</si>
  <si>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</si>
  <si>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</si>
  <si>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</si>
  <si>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</si>
  <si>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</si>
  <si>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</si>
  <si>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</si>
  <si>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</si>
  <si>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</si>
  <si>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</si>
  <si>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</si>
  <si>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</si>
  <si>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</si>
  <si>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</si>
  <si>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</si>
  <si>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</si>
  <si>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</si>
  <si>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</si>
  <si>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</si>
  <si>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</si>
  <si>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</si>
  <si>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</si>
  <si>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</si>
  <si>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</si>
  <si>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</si>
  <si>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</si>
  <si>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</si>
  <si>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</si>
  <si>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</si>
  <si>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</si>
  <si>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</si>
  <si>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</si>
  <si>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</si>
  <si>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</si>
  <si>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</si>
  <si>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</si>
  <si>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</si>
  <si>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</si>
  <si>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</si>
  <si>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</si>
  <si>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</si>
  <si>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</si>
  <si>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</si>
  <si>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</si>
  <si>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</si>
  <si>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</si>
  <si>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</si>
  <si>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</si>
  <si>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</si>
  <si>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</si>
  <si>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</si>
  <si>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</si>
  <si>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</si>
  <si>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</si>
  <si>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</si>
  <si>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</si>
  <si>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</si>
  <si>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</si>
  <si>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</si>
  <si>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</si>
  <si>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</si>
  <si>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</si>
  <si>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</si>
  <si>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</si>
  <si>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</si>
  <si>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</si>
  <si>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</si>
  <si>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</si>
  <si>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</si>
  <si>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</si>
  <si>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</si>
  <si>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</si>
  <si>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</si>
  <si>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</si>
  <si>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</si>
  <si>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</si>
  <si>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</si>
  <si>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</si>
  <si>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</si>
  <si>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</si>
  <si>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</si>
  <si>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</si>
  <si>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</si>
  <si>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</si>
  <si>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</si>
  <si>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</si>
  <si>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</si>
  <si>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</si>
  <si>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</si>
  <si>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</si>
  <si>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</si>
  <si>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</si>
  <si>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</si>
  <si>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</si>
  <si>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</si>
  <si>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</si>
  <si>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</si>
  <si>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</si>
  <si>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</si>
  <si>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</si>
  <si>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</si>
  <si>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</si>
  <si>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</si>
  <si>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</si>
  <si>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</si>
  <si>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</si>
  <si>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</si>
  <si>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</si>
  <si>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</si>
  <si>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</si>
  <si>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</si>
  <si>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</si>
  <si>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</si>
  <si>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</si>
  <si>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</si>
  <si>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</si>
  <si>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</si>
  <si>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</si>
  <si>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</si>
  <si>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</si>
  <si>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</si>
  <si>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</si>
  <si>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</si>
  <si>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</si>
  <si>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</si>
  <si>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</si>
  <si>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</si>
  <si>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</si>
  <si>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</si>
  <si>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</si>
  <si>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</si>
  <si>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</si>
  <si>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</si>
  <si>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</si>
  <si>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</si>
  <si>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</si>
  <si>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</si>
  <si>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</si>
  <si>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</si>
  <si>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</si>
  <si>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</si>
  <si>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</si>
  <si>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</si>
  <si>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</si>
  <si>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</si>
  <si>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</si>
  <si>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</si>
  <si>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</si>
  <si>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</si>
  <si>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</si>
  <si>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</si>
  <si>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</si>
  <si>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</si>
  <si>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</si>
  <si>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</si>
  <si>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</si>
  <si>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</si>
  <si>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</si>
  <si>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</si>
  <si>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</si>
  <si>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</si>
  <si>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</si>
  <si>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</si>
  <si>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</si>
  <si>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</si>
  <si>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</si>
  <si>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</si>
  <si>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</si>
  <si>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</si>
  <si>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</si>
  <si>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</si>
  <si>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</si>
  <si>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</si>
  <si>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</si>
  <si>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</si>
  <si>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</si>
  <si>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</si>
  <si>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</si>
  <si>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</si>
  <si>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</si>
  <si>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</si>
  <si>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</si>
  <si>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</si>
  <si>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</si>
  <si>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</si>
  <si>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</si>
  <si>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</si>
  <si>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</si>
  <si>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</si>
  <si>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</si>
  <si>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</si>
  <si>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</si>
  <si>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</si>
  <si>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</si>
  <si>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</si>
  <si>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</si>
  <si>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</si>
  <si>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</si>
  <si>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</si>
  <si>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</si>
  <si>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</si>
  <si>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</si>
  <si>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</si>
  <si>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</si>
  <si>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</si>
  <si>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</si>
  <si>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</si>
  <si>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</si>
  <si>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</si>
  <si>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</si>
  <si>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</si>
  <si>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</si>
  <si>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</si>
  <si>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</si>
  <si>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</si>
  <si>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</si>
  <si>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</si>
  <si>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</si>
  <si>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</si>
  <si>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</si>
  <si>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</si>
  <si>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</si>
  <si>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</si>
  <si>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</si>
  <si>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</si>
  <si>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</si>
  <si>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</si>
  <si>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</si>
  <si>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</si>
  <si>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</si>
  <si>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</si>
  <si>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</si>
  <si>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</si>
  <si>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</si>
  <si>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</si>
  <si>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</si>
  <si>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</si>
  <si>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</si>
  <si>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</si>
  <si>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</si>
  <si>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</si>
  <si>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</si>
  <si>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</si>
  <si>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</si>
  <si>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</si>
  <si>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</si>
  <si>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</si>
  <si>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</si>
  <si>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</si>
  <si>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</si>
  <si>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</si>
  <si>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</si>
  <si>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</si>
  <si>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</si>
  <si>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</si>
  <si>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</si>
  <si>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</si>
  <si>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</si>
  <si>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</si>
  <si>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</si>
  <si>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</si>
  <si>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</si>
  <si>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</si>
  <si>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</si>
  <si>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</si>
  <si>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</si>
  <si>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</si>
  <si>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</si>
  <si>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</si>
  <si>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</si>
  <si>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</si>
  <si>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</si>
  <si>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</si>
  <si>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</si>
  <si>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</si>
  <si>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</si>
  <si>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</si>
  <si>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</si>
  <si>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</si>
  <si>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</si>
  <si>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</si>
  <si>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</si>
  <si>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</si>
  <si>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</si>
  <si>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</si>
  <si>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</si>
  <si>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</si>
  <si>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</si>
  <si>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</si>
  <si>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</si>
  <si>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</si>
  <si>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</si>
  <si>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</si>
  <si>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</si>
  <si>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</si>
  <si>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</si>
  <si>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</si>
  <si>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</si>
  <si>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</si>
  <si>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</si>
  <si>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</si>
  <si>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</si>
  <si>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</si>
  <si>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</si>
  <si>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</si>
  <si>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</si>
  <si>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</si>
  <si>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</si>
  <si>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</si>
  <si>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</si>
  <si>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</si>
  <si>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</si>
  <si>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</si>
  <si>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</si>
  <si>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</si>
  <si>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</si>
  <si>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</si>
  <si>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</si>
  <si>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</si>
  <si>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</si>
  <si>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</si>
  <si>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</si>
  <si>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</si>
  <si>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</si>
  <si>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</si>
  <si>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</si>
  <si>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</si>
  <si>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</si>
  <si>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</si>
  <si>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</si>
  <si>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</si>
  <si>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</si>
  <si>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</si>
  <si>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</si>
  <si>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</si>
  <si>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</si>
  <si>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</si>
  <si>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</si>
  <si>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</si>
  <si>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</si>
  <si>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</si>
  <si>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</si>
  <si>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</si>
  <si>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</si>
  <si>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</si>
  <si>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</si>
  <si>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</si>
  <si>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</si>
  <si>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</si>
  <si>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</si>
  <si>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</si>
  <si>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</si>
  <si>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</si>
  <si>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</si>
  <si>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</si>
  <si>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</si>
  <si>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</si>
  <si>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</si>
  <si>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</si>
  <si>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</si>
  <si>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</si>
  <si>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</si>
  <si>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</si>
  <si>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</si>
  <si>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</si>
  <si>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</si>
  <si>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</si>
  <si>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</si>
  <si>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</si>
  <si>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</si>
  <si>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</si>
  <si>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</si>
  <si>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</si>
  <si>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</si>
  <si>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</si>
  <si>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</si>
  <si>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</si>
  <si>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</si>
  <si>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</si>
  <si>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</si>
  <si>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</si>
  <si>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</si>
  <si>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</si>
  <si>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</si>
  <si>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</si>
  <si>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</si>
  <si>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</si>
  <si>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</si>
  <si>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</si>
  <si>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</si>
  <si>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</si>
  <si>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</si>
  <si>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</si>
  <si>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</si>
  <si>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</si>
  <si>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</si>
  <si>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</si>
  <si>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</si>
  <si>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</si>
  <si>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</si>
  <si>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</si>
  <si>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</si>
  <si>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</si>
  <si>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</si>
  <si>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</si>
  <si>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</si>
  <si>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</si>
  <si>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</si>
  <si>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</si>
  <si>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</si>
  <si>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</si>
  <si>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</si>
  <si>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</si>
  <si>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</si>
  <si>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</si>
  <si>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</si>
  <si>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</si>
  <si>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</si>
  <si>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</si>
  <si>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</si>
  <si>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</si>
  <si>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</si>
  <si>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</si>
  <si>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</si>
  <si>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</si>
  <si>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</si>
  <si>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</si>
  <si>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</si>
  <si>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</si>
  <si>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</si>
  <si>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</si>
  <si>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</si>
  <si>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</si>
  <si>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</si>
  <si>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</si>
  <si>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</si>
  <si>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</si>
  <si>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</si>
  <si>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</si>
  <si>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</si>
  <si>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</si>
  <si>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</si>
  <si>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</si>
  <si>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</si>
  <si>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</si>
  <si>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</si>
  <si>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</si>
  <si>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</si>
  <si>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</si>
  <si>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</si>
  <si>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</si>
  <si>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</si>
  <si>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</si>
  <si>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</si>
  <si>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</si>
  <si>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</si>
  <si>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</si>
  <si>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</si>
  <si>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</si>
  <si>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</si>
  <si>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</si>
  <si>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</si>
  <si>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</si>
  <si>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</si>
  <si>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</si>
  <si>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</si>
  <si>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</si>
  <si>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</si>
  <si>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</si>
  <si>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</si>
  <si>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</si>
  <si>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</si>
  <si>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</si>
  <si>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</si>
  <si>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</si>
  <si>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</si>
  <si>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</si>
  <si>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</si>
  <si>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</si>
  <si>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</si>
  <si>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</si>
  <si>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</si>
  <si>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</si>
  <si>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</si>
  <si>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</si>
  <si>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</si>
  <si>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</si>
  <si>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</si>
  <si>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</si>
  <si>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</si>
  <si>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</si>
  <si>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</si>
  <si>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</si>
  <si>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</si>
  <si>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</si>
  <si>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</si>
  <si>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</si>
  <si>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</si>
  <si>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</si>
  <si>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</si>
  <si>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</si>
  <si>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</si>
  <si>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</si>
  <si>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</si>
  <si>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</si>
  <si>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</si>
  <si>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</si>
  <si>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</si>
  <si>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</si>
  <si>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</si>
  <si>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</si>
  <si>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</si>
  <si>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</si>
  <si>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</si>
  <si>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</si>
  <si>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</si>
  <si>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</si>
  <si>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</si>
  <si>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</si>
  <si>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</si>
  <si>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</si>
  <si>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</si>
  <si>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</si>
  <si>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</si>
  <si>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</si>
  <si>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</si>
  <si>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</si>
  <si>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</si>
  <si>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</si>
  <si>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</si>
  <si>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</si>
  <si>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</si>
  <si>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</si>
  <si>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</si>
  <si>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</si>
  <si>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</si>
  <si>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</si>
  <si>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</si>
  <si>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</si>
  <si>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</si>
  <si>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</si>
  <si>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</si>
  <si>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</si>
  <si>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</si>
  <si>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</si>
  <si>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</si>
  <si>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</si>
  <si>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</si>
  <si>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</si>
  <si>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</si>
  <si>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</si>
  <si>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</si>
  <si>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</si>
  <si>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</si>
  <si>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</si>
  <si>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</si>
  <si>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</si>
  <si>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</si>
  <si>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</si>
  <si>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</si>
  <si>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</si>
  <si>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</si>
  <si>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</si>
  <si>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</si>
  <si>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</si>
  <si>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</si>
  <si>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</si>
  <si>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</si>
  <si>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</si>
  <si>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</si>
  <si>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</si>
  <si>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</si>
  <si>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</si>
  <si>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</si>
  <si>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</si>
  <si>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</si>
  <si>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</si>
  <si>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</si>
  <si>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</si>
  <si>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</si>
  <si>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</si>
  <si>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</si>
  <si>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</si>
  <si>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</si>
  <si>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</si>
  <si>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</si>
  <si>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</si>
  <si>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</si>
  <si>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</si>
  <si>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</si>
  <si>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</si>
  <si>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</si>
  <si>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</si>
  <si>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</si>
  <si>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</si>
  <si>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</si>
  <si>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</si>
  <si>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</si>
  <si>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</si>
  <si>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</si>
  <si>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</si>
  <si>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</si>
  <si>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</si>
  <si>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</si>
  <si>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</si>
  <si>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</si>
  <si>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</si>
  <si>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</si>
  <si>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</si>
  <si>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</si>
  <si>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</si>
  <si>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</si>
  <si>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</si>
  <si>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</si>
  <si>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</si>
  <si>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</si>
  <si>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</si>
  <si>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</si>
  <si>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</si>
  <si>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</si>
  <si>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</si>
  <si>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</si>
  <si>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</si>
  <si>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</si>
  <si>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</si>
  <si>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</si>
  <si>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</si>
  <si>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</si>
  <si>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</si>
  <si>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</si>
  <si>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</si>
  <si>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</si>
  <si>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</si>
  <si>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</si>
  <si>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</si>
  <si>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</si>
  <si>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</si>
  <si>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</si>
  <si>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</si>
  <si>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</si>
  <si>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</si>
  <si>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</si>
  <si>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</si>
  <si>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</si>
  <si>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</si>
  <si>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</si>
  <si>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</si>
  <si>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</si>
  <si>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</si>
  <si>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</si>
  <si>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</si>
  <si>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</si>
  <si>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</si>
  <si>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</si>
  <si>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</si>
  <si>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</si>
  <si>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</si>
  <si>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</si>
  <si>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</si>
  <si>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</si>
  <si>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</si>
  <si>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</si>
  <si>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</si>
  <si>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</si>
  <si>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</si>
  <si>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</si>
  <si>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</si>
  <si>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</si>
  <si>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</si>
  <si>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</si>
  <si>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</si>
  <si>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</si>
  <si>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</si>
  <si>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</si>
  <si>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</si>
  <si>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</si>
  <si>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</si>
  <si>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</si>
  <si>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</si>
  <si>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</si>
  <si>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</si>
  <si>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</si>
  <si>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</si>
  <si>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</si>
  <si>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</si>
  <si>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</si>
  <si>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</si>
  <si>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</si>
  <si>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</si>
  <si>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</si>
  <si>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</si>
  <si>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</si>
  <si>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</si>
  <si>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</si>
  <si>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</si>
  <si>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</si>
  <si>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</si>
  <si>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</si>
  <si>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</si>
  <si>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</si>
  <si>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</si>
  <si>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</si>
  <si>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</si>
  <si>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</si>
  <si>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</si>
  <si>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</si>
  <si>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</si>
  <si>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</si>
  <si>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</si>
  <si>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</si>
  <si>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</si>
  <si>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</si>
  <si>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</si>
  <si>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</si>
  <si>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</si>
  <si>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</si>
  <si>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</si>
  <si>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</si>
  <si>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</si>
  <si>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</si>
  <si>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</si>
  <si>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</si>
  <si>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</si>
  <si>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</si>
  <si>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</si>
  <si>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</si>
  <si>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</si>
  <si>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</si>
  <si>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</si>
  <si>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</si>
  <si>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</si>
  <si>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</si>
  <si>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</si>
  <si>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</si>
  <si>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</si>
  <si>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</si>
  <si>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</si>
  <si>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</si>
  <si>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</si>
  <si>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</si>
  <si>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</si>
  <si>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</si>
  <si>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</si>
  <si>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</si>
  <si>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</si>
  <si>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</si>
  <si>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</si>
  <si>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</si>
  <si>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</si>
  <si>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</si>
  <si>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</si>
  <si>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</si>
  <si>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</si>
  <si>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</si>
  <si>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</si>
  <si>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</si>
  <si>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</si>
  <si>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</si>
  <si>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</si>
  <si>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</si>
  <si>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</si>
  <si>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</si>
  <si>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</si>
  <si>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</si>
  <si>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</si>
  <si>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</si>
  <si>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</si>
  <si>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</si>
  <si>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</si>
  <si>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</si>
  <si>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</si>
  <si>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</si>
  <si>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</si>
  <si>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</si>
  <si>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</si>
  <si>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</si>
  <si>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</si>
  <si>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</si>
  <si>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</si>
  <si>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</si>
  <si>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</si>
  <si>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</si>
  <si>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</si>
  <si>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</si>
  <si>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</si>
  <si>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</si>
  <si>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</si>
  <si>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</si>
  <si>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</si>
  <si>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</si>
  <si>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</si>
  <si>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</si>
  <si>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</si>
  <si>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</si>
  <si>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</si>
  <si>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</si>
  <si>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</si>
  <si>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</si>
  <si>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</si>
  <si>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</si>
  <si>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</si>
  <si>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</si>
  <si>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</si>
  <si>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</si>
  <si>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</si>
  <si>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</si>
  <si>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</si>
  <si>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</si>
  <si>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</si>
  <si>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</si>
  <si>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</si>
  <si>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</si>
  <si>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</si>
  <si>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</si>
  <si>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</si>
  <si>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</si>
  <si>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</si>
  <si>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</si>
  <si>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</si>
  <si>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</si>
  <si>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</si>
  <si>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</si>
  <si>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</si>
  <si>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</si>
  <si>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</si>
  <si>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</si>
  <si>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</si>
  <si>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</si>
  <si>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</si>
  <si>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</si>
  <si>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</si>
  <si>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</si>
  <si>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</si>
  <si>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</si>
  <si>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</si>
  <si>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</si>
  <si>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</si>
  <si>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</si>
  <si>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</si>
  <si>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</si>
  <si>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</si>
  <si>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</si>
  <si>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</si>
  <si>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</si>
  <si>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</si>
  <si>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</si>
  <si>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</si>
  <si>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</si>
  <si>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</si>
  <si>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</si>
  <si>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</si>
  <si>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</si>
  <si>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</si>
  <si>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</si>
  <si>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</si>
  <si>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</si>
  <si>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</si>
  <si>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</si>
  <si>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</si>
  <si>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</si>
  <si>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</si>
  <si>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</si>
  <si>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</si>
  <si>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</si>
  <si>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</si>
  <si>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</si>
  <si>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</si>
  <si>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</si>
  <si>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</si>
  <si>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</si>
  <si>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</si>
  <si>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</si>
  <si>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</si>
  <si>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</si>
  <si>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</si>
  <si>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</si>
  <si>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</si>
  <si>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</si>
  <si>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</si>
  <si>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</si>
  <si>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</si>
  <si>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</si>
  <si>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</si>
  <si>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</si>
  <si>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</si>
  <si>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</si>
  <si>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</si>
  <si>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</si>
  <si>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</si>
  <si>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</si>
  <si>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</si>
  <si>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</si>
  <si>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</si>
  <si>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</si>
  <si>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</si>
  <si>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</si>
  <si>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</si>
  <si>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</si>
  <si>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</si>
  <si>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</si>
  <si>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</si>
  <si>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</si>
  <si>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</si>
  <si>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</si>
  <si>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</si>
  <si>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</si>
  <si>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</si>
  <si>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</si>
  <si>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</si>
  <si>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</si>
  <si>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</si>
  <si>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</si>
  <si>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</si>
  <si>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</si>
  <si>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</si>
  <si>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</si>
  <si>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</si>
  <si>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</si>
  <si>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</si>
  <si>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</si>
  <si>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</si>
  <si>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</si>
  <si>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</si>
  <si>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</si>
  <si>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</si>
  <si>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</si>
  <si>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</si>
  <si>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</si>
  <si>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</si>
  <si>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</si>
  <si>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</si>
  <si>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</si>
  <si>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</si>
  <si>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</si>
  <si>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</si>
  <si>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</si>
  <si>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</si>
  <si>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</si>
  <si>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</si>
  <si>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</si>
  <si>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</si>
  <si>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</si>
  <si>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</si>
  <si>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</si>
  <si>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</si>
  <si>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</si>
  <si>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</si>
  <si>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</si>
  <si>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</si>
  <si>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</si>
  <si>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</si>
  <si>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</si>
  <si>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</si>
  <si>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</si>
  <si>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</si>
  <si>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</si>
  <si>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</si>
  <si>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</si>
  <si>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</si>
  <si>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</si>
  <si>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</si>
  <si>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</si>
  <si>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</si>
  <si>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</si>
  <si>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</si>
  <si>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</si>
  <si>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</si>
  <si>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</si>
  <si>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</si>
  <si>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</si>
  <si>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</si>
  <si>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</si>
  <si>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</si>
  <si>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</si>
  <si>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</si>
  <si>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</si>
  <si>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</si>
  <si>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</si>
  <si>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</si>
  <si>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</si>
  <si>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</si>
  <si>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</si>
  <si>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</si>
  <si>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</si>
  <si>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</si>
  <si>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</si>
  <si>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</si>
  <si>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</si>
  <si>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</si>
  <si>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</si>
  <si>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</si>
  <si>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</si>
  <si>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</si>
  <si>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</si>
  <si>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</si>
  <si>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</si>
  <si>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</si>
  <si>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</si>
  <si>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</si>
  <si>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</si>
  <si>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</si>
  <si>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</si>
  <si>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</si>
  <si>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</si>
  <si>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</si>
  <si>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</si>
  <si>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</si>
  <si>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</si>
  <si>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</si>
  <si>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</si>
  <si>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</si>
  <si>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</si>
  <si>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</si>
  <si>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</si>
  <si>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</si>
  <si>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</si>
  <si>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</si>
  <si>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</si>
  <si>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</si>
  <si>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</si>
  <si>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</si>
  <si>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</si>
  <si>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</si>
  <si>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</si>
  <si>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</si>
  <si>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</si>
  <si>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</si>
  <si>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</si>
  <si>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</si>
  <si>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</si>
  <si>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</si>
  <si>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</si>
  <si>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</si>
  <si>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</si>
  <si>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</si>
  <si>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</si>
  <si>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</si>
  <si>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</si>
  <si>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</si>
  <si>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</si>
  <si>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</si>
  <si>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</si>
  <si>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</si>
  <si>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</si>
  <si>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</si>
  <si>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</si>
  <si>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</si>
  <si>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</si>
  <si>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</si>
  <si>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</si>
  <si>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</si>
  <si>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</si>
  <si>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</si>
  <si>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</si>
  <si>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</si>
  <si>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</si>
  <si>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</si>
  <si>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</si>
  <si>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</si>
  <si>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</si>
  <si>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</si>
  <si>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</si>
  <si>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</si>
  <si>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</si>
  <si>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</si>
  <si>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</si>
  <si>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</si>
  <si>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</si>
  <si>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</si>
  <si>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</si>
  <si>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</si>
  <si>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</si>
  <si>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</si>
  <si>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</si>
  <si>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</si>
  <si>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</si>
  <si>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</si>
  <si>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</si>
  <si>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</si>
  <si>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</si>
  <si>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</si>
  <si>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</si>
  <si>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</si>
  <si>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</si>
  <si>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</si>
  <si>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</si>
  <si>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</si>
  <si>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</si>
  <si>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</si>
  <si>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</si>
  <si>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</si>
  <si>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</si>
  <si>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</si>
  <si>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</si>
  <si>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</si>
  <si>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</si>
  <si>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</si>
  <si>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</si>
  <si>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</si>
  <si>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</si>
  <si>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</si>
  <si>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</si>
  <si>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</si>
  <si>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</si>
  <si>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</si>
  <si>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</si>
  <si>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</si>
  <si>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</si>
  <si>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</si>
  <si>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</si>
  <si>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</si>
  <si>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</si>
  <si>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</si>
  <si>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</si>
  <si>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</si>
  <si>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</si>
  <si>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</si>
  <si>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</si>
  <si>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</si>
  <si>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</si>
  <si>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</si>
  <si>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</si>
  <si>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</si>
  <si>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</si>
  <si>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</si>
  <si>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</si>
  <si>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</si>
  <si>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</si>
  <si>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</si>
  <si>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</si>
  <si>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</si>
  <si>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</si>
  <si>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</si>
  <si>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</si>
  <si>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</si>
  <si>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</si>
  <si>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</si>
  <si>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</si>
  <si>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</si>
  <si>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</si>
  <si>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</si>
  <si>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</si>
  <si>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</si>
  <si>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</si>
  <si>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</si>
  <si>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</si>
  <si>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</si>
  <si>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</si>
  <si>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</si>
  <si>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</si>
  <si>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</si>
  <si>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</si>
  <si>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</si>
  <si>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</si>
  <si>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</si>
  <si>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</si>
  <si>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</si>
  <si>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</si>
  <si>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</si>
  <si>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</si>
  <si>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</si>
  <si>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</si>
  <si>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</si>
  <si>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</si>
  <si>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</si>
  <si>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</si>
  <si>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</si>
  <si>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</si>
  <si>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</si>
  <si>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</si>
  <si>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</si>
  <si>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</si>
  <si>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</si>
  <si>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</si>
  <si>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</si>
  <si>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</si>
  <si>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</si>
  <si>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</si>
  <si>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</si>
  <si>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</si>
  <si>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</si>
  <si>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</si>
  <si>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</si>
  <si>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</si>
  <si>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</si>
  <si>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</si>
  <si>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</si>
  <si>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</si>
  <si>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</si>
  <si>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</si>
  <si>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</si>
  <si>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</si>
  <si>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</si>
  <si>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</si>
  <si>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</si>
  <si>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</si>
  <si>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</si>
  <si>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</si>
  <si>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</si>
  <si>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</si>
  <si>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</si>
  <si>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</si>
  <si>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</si>
  <si>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</si>
  <si>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</si>
  <si>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</si>
  <si>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</si>
  <si>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</si>
  <si>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</si>
  <si>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</si>
  <si>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</si>
  <si>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</si>
  <si>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</si>
  <si>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</si>
  <si>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</si>
  <si>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</si>
  <si>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</si>
  <si>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</si>
  <si>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</si>
  <si>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</si>
  <si>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</si>
  <si>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</si>
  <si>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</si>
  <si>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</si>
  <si>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</si>
  <si>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</si>
  <si>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</si>
  <si>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</si>
  <si>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</si>
  <si>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</si>
  <si>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</si>
  <si>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</si>
  <si>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</si>
  <si>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</si>
  <si>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</si>
  <si>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</si>
  <si>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</si>
  <si>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</si>
  <si>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</si>
  <si>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</si>
  <si>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</si>
  <si>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</si>
  <si>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</si>
  <si>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</si>
  <si>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</si>
  <si>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</si>
  <si>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</si>
  <si>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</si>
  <si>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</si>
  <si>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</si>
  <si>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</si>
  <si>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</si>
  <si>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</si>
  <si>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</si>
  <si>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</si>
  <si>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</si>
  <si>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</si>
  <si>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</si>
  <si>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</si>
  <si>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</si>
  <si>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</si>
  <si>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</si>
  <si>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</si>
  <si>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</si>
  <si>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</si>
  <si>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</si>
  <si>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</si>
  <si>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</si>
  <si>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</si>
  <si>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</si>
  <si>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</si>
  <si>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</si>
  <si>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</si>
  <si>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</si>
  <si>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</si>
  <si>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</si>
  <si>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</si>
  <si>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</si>
  <si>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</si>
  <si>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</si>
  <si>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</si>
  <si>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</si>
  <si>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</si>
  <si>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</si>
  <si>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</si>
  <si>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</si>
  <si>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</si>
  <si>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</si>
  <si>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</si>
  <si>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</si>
  <si>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</si>
  <si>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</si>
  <si>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</si>
  <si>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</si>
  <si>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</si>
  <si>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</si>
  <si>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</si>
  <si>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</si>
  <si>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</si>
  <si>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</si>
  <si>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</si>
  <si>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</si>
  <si>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</si>
  <si>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</si>
  <si>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</si>
  <si>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</si>
  <si>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</si>
  <si>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</si>
  <si>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</si>
  <si>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</si>
  <si>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</si>
  <si>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</si>
  <si>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</si>
  <si>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</si>
  <si>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</si>
  <si>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</si>
  <si>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</si>
  <si>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</si>
  <si>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</si>
  <si>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</si>
  <si>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</si>
  <si>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</si>
  <si>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</si>
  <si>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</si>
  <si>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</si>
  <si>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</si>
  <si>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</si>
  <si>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</si>
  <si>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</si>
  <si>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</si>
  <si>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</si>
  <si>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</si>
  <si>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</si>
  <si>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</si>
  <si>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</si>
  <si>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</si>
  <si>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</si>
  <si>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</si>
  <si>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</si>
  <si>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</si>
  <si>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</si>
  <si>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</si>
  <si>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</si>
  <si>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</si>
  <si>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</si>
  <si>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</si>
  <si>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</si>
  <si>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</si>
  <si>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</si>
  <si>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</si>
  <si>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</si>
  <si>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</si>
  <si>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</si>
  <si>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</si>
  <si>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</si>
  <si>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</si>
  <si>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</si>
  <si>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</si>
  <si>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</si>
  <si>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</si>
  <si>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</si>
  <si>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</si>
  <si>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</si>
  <si>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</si>
  <si>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</si>
  <si>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</si>
  <si>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</si>
  <si>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</si>
  <si>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</si>
  <si>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</si>
  <si>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</si>
  <si>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</si>
  <si>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</si>
  <si>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</si>
  <si>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</si>
  <si>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</si>
  <si>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</si>
  <si>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</si>
  <si>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</si>
  <si>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</si>
  <si>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</si>
  <si>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</si>
  <si>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</si>
  <si>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</si>
  <si>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</si>
  <si>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</si>
  <si>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</si>
  <si>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</si>
  <si>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</si>
  <si>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</si>
  <si>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</si>
  <si>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</si>
  <si>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</si>
  <si>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</si>
  <si>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</si>
  <si>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</si>
  <si>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</si>
  <si>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</si>
  <si>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</si>
  <si>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</si>
  <si>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</si>
  <si>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</si>
  <si>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</si>
  <si>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</si>
  <si>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</si>
  <si>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</si>
  <si>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</si>
  <si>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</si>
  <si>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</si>
  <si>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</si>
  <si>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</si>
  <si>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</si>
  <si>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</si>
  <si>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</si>
  <si>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</si>
  <si>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</si>
  <si>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</si>
  <si>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</si>
  <si>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</si>
  <si>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</si>
  <si>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</si>
  <si>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</si>
  <si>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</si>
  <si>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</si>
  <si>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</si>
  <si>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</si>
  <si>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</si>
  <si>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</si>
  <si>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</si>
  <si>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</si>
  <si>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</si>
  <si>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</si>
  <si>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</si>
  <si>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</si>
  <si>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</si>
  <si>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</si>
  <si>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</si>
  <si>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</si>
  <si>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</si>
  <si>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</si>
  <si>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</si>
  <si>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</si>
  <si>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</si>
  <si>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</si>
  <si>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</si>
  <si>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</si>
  <si>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</si>
  <si>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</si>
  <si>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</si>
  <si>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</si>
  <si>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</si>
  <si>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</si>
  <si>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</si>
  <si>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</si>
  <si>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</si>
  <si>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</si>
  <si>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</si>
  <si>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</si>
  <si>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</si>
  <si>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</si>
  <si>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</si>
  <si>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</si>
  <si>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</si>
  <si>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</si>
  <si>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</si>
  <si>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</si>
  <si>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</si>
  <si>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</si>
  <si>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</si>
  <si>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</si>
  <si>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</si>
  <si>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</si>
  <si>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</si>
  <si>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</si>
  <si>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</si>
  <si>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</si>
  <si>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</si>
  <si>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</si>
  <si>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</si>
  <si>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</si>
  <si>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</si>
  <si>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</si>
  <si>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</si>
  <si>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</si>
  <si>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</si>
  <si>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</si>
  <si>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</si>
  <si>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</si>
  <si>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</si>
  <si>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</si>
  <si>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</si>
  <si>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</si>
  <si>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</si>
  <si>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</si>
  <si>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</si>
  <si>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</si>
  <si>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</si>
  <si>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</si>
  <si>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</si>
  <si>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</si>
  <si>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</si>
  <si>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</si>
  <si>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</si>
  <si>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</si>
  <si>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</si>
  <si>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</si>
  <si>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</si>
  <si>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</si>
  <si>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</si>
  <si>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</si>
  <si>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</si>
  <si>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</si>
  <si>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</si>
  <si>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</si>
  <si>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</si>
  <si>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</si>
  <si>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</si>
  <si>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</si>
  <si>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</si>
  <si>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</si>
  <si>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</si>
  <si>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</si>
  <si>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</si>
  <si>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</si>
  <si>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</si>
  <si>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</si>
  <si>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</si>
  <si>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</si>
  <si>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</si>
  <si>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</si>
  <si>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</si>
  <si>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</si>
  <si>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</si>
  <si>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</si>
  <si>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</si>
  <si>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</si>
  <si>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</si>
  <si>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</si>
  <si>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</si>
  <si>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</si>
  <si>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</si>
  <si>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</si>
  <si>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</si>
  <si>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</si>
  <si>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</si>
  <si>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</si>
  <si>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</si>
  <si>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</si>
  <si>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</si>
  <si>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</si>
  <si>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</si>
  <si>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</si>
  <si>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</si>
  <si>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</si>
  <si>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</si>
  <si>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</si>
  <si>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</si>
  <si>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</si>
  <si>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</si>
  <si>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</si>
  <si>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</si>
  <si>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</si>
  <si>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</si>
  <si>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</si>
  <si>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</si>
  <si>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</si>
  <si>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</si>
  <si>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</si>
  <si>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</si>
  <si>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</si>
  <si>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</si>
  <si>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</si>
  <si>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</si>
  <si>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</si>
  <si>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</si>
  <si>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</si>
  <si>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</si>
  <si>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</si>
  <si>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</si>
  <si>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</si>
  <si>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</si>
  <si>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</si>
  <si>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</si>
  <si>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</si>
  <si>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</si>
  <si>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</si>
  <si>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</si>
  <si>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</si>
  <si>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</si>
  <si>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</si>
  <si>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</si>
  <si>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</si>
  <si>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</si>
  <si>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</si>
  <si>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</si>
  <si>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</si>
  <si>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</si>
  <si>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</si>
  <si>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</si>
  <si>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</si>
  <si>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</si>
  <si>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</si>
  <si>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</si>
  <si>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</si>
  <si>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</si>
  <si>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</si>
  <si>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</si>
  <si>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</si>
  <si>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</si>
  <si>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</si>
  <si>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</si>
  <si>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</si>
  <si>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</si>
  <si>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</si>
  <si>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</si>
  <si>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</si>
  <si>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</si>
  <si>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</si>
  <si>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</si>
  <si>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</si>
  <si>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</si>
  <si>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</si>
  <si>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</si>
  <si>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</si>
  <si>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</si>
  <si>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</si>
  <si>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</si>
  <si>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</si>
  <si>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</si>
  <si>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</si>
  <si>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</si>
  <si>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</si>
  <si>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</si>
  <si>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</si>
  <si>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</si>
  <si>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</si>
  <si>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</si>
  <si>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</si>
  <si>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</si>
  <si>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</si>
  <si>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</si>
  <si>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</si>
  <si>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</si>
  <si>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</si>
  <si>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</si>
  <si>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</si>
  <si>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</si>
  <si>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</si>
  <si>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</si>
  <si>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</si>
  <si>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</si>
  <si>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</si>
  <si>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</si>
  <si>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</si>
  <si>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</si>
  <si>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</si>
  <si>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</si>
  <si>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</si>
  <si>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</si>
  <si>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</si>
  <si>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</si>
  <si>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</si>
  <si>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</si>
  <si>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</si>
  <si>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</si>
  <si>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</si>
  <si>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</si>
  <si>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</si>
  <si>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</si>
  <si>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</si>
  <si>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</si>
  <si>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</si>
  <si>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</si>
  <si>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</si>
  <si>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</si>
  <si>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</si>
  <si>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</si>
  <si>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</si>
  <si>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</si>
  <si>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</si>
  <si>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</si>
  <si>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</si>
  <si>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</si>
  <si>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</si>
  <si>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</si>
  <si>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</si>
  <si>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</si>
  <si>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</si>
  <si>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</si>
  <si>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</si>
  <si>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</si>
  <si>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</si>
  <si>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</si>
  <si>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</si>
  <si>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</si>
  <si>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</si>
  <si>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</si>
  <si>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</si>
  <si>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</si>
  <si>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</si>
  <si>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</si>
  <si>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</si>
  <si>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</si>
  <si>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</si>
  <si>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</si>
  <si>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</si>
  <si>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</si>
  <si>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</si>
  <si>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</si>
  <si>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</si>
  <si>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</si>
  <si>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</si>
  <si>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</si>
  <si>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</si>
  <si>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</si>
  <si>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</si>
  <si>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</si>
  <si>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</si>
  <si>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</si>
  <si>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</si>
  <si>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</si>
  <si>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</si>
  <si>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</si>
  <si>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</si>
  <si>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</si>
  <si>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</si>
  <si>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</si>
  <si>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</si>
  <si>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</si>
  <si>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</si>
  <si>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</si>
  <si>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</si>
  <si>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</si>
  <si>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</si>
  <si>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</si>
  <si>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</si>
  <si>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</si>
  <si>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</si>
  <si>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</si>
  <si>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</si>
  <si>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</si>
  <si>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</si>
  <si>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</si>
  <si>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</si>
  <si>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</si>
  <si>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</si>
  <si>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</si>
  <si>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</si>
  <si>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</si>
  <si>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</si>
  <si>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</si>
  <si>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</si>
  <si>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</si>
  <si>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</si>
  <si>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</si>
  <si>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</si>
  <si>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</si>
  <si>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</si>
  <si>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</si>
  <si>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</si>
  <si>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</si>
  <si>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</si>
  <si>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</si>
  <si>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</si>
  <si>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</si>
  <si>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</si>
  <si>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</si>
  <si>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</si>
  <si>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</si>
  <si>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</si>
  <si>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</si>
  <si>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</si>
  <si>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</si>
  <si>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</si>
  <si>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</si>
  <si>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</si>
  <si>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</si>
  <si>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</si>
  <si>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</si>
  <si>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</si>
  <si>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</si>
  <si>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</si>
  <si>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</si>
  <si>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</si>
  <si>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</si>
  <si>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</si>
  <si>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</si>
  <si>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</si>
  <si>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</si>
  <si>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</si>
  <si>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</si>
  <si>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</si>
  <si>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</si>
  <si>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</si>
  <si>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</si>
  <si>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</si>
  <si>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</si>
  <si>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</si>
  <si>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</si>
  <si>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</si>
  <si>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</si>
  <si>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</si>
  <si>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</si>
  <si>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</si>
  <si>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</si>
  <si>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</si>
  <si>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</si>
  <si>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</si>
  <si>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</si>
  <si>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</si>
  <si>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</si>
  <si>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</si>
  <si>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</si>
  <si>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</si>
  <si>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</si>
  <si>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</si>
  <si>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</si>
  <si>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</si>
  <si>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</si>
  <si>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</si>
  <si>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</si>
  <si>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</si>
  <si>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</si>
  <si>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</si>
  <si>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</si>
  <si>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</si>
  <si>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</si>
  <si>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</si>
  <si>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</si>
  <si>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</si>
  <si>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</si>
  <si>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</si>
  <si>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</si>
  <si>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</si>
  <si>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</si>
  <si>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</si>
  <si>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</si>
  <si>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</si>
  <si>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</si>
  <si>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</si>
  <si>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</si>
  <si>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</si>
  <si>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</si>
  <si>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</si>
  <si>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</si>
  <si>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</si>
  <si>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</si>
  <si>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</si>
  <si>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</si>
  <si>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</si>
  <si>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</si>
  <si>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</si>
  <si>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</si>
  <si>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</si>
  <si>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</si>
  <si>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</si>
  <si>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</si>
  <si>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</si>
  <si>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</si>
  <si>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</si>
  <si>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</si>
  <si>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</si>
  <si>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</si>
  <si>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</si>
  <si>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</si>
  <si>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</si>
  <si>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</si>
  <si>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</si>
  <si>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</si>
  <si>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</si>
  <si>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</si>
  <si>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</si>
  <si>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</si>
  <si>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</si>
  <si>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</si>
  <si>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</si>
  <si>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</si>
  <si>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</si>
  <si>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</si>
  <si>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</si>
  <si>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</si>
  <si>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</si>
  <si>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</si>
  <si>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</si>
  <si>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</si>
  <si>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</si>
  <si>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</si>
  <si>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</si>
  <si>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</si>
  <si>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</si>
  <si>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</si>
  <si>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</si>
  <si>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</si>
  <si>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</si>
  <si>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</si>
  <si>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</si>
  <si>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</si>
  <si>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</si>
  <si>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</si>
  <si>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</si>
  <si>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</si>
  <si>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</si>
  <si>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</si>
  <si>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</si>
  <si>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</si>
  <si>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</si>
  <si>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</si>
  <si>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</si>
  <si>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</si>
  <si>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</si>
  <si>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</si>
  <si>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</si>
  <si>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</si>
  <si>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</si>
  <si>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</si>
  <si>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</si>
  <si>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</si>
  <si>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</si>
  <si>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</si>
  <si>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</si>
  <si>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</si>
  <si>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</si>
  <si>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</si>
  <si>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</si>
  <si>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</si>
  <si>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</si>
  <si>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</si>
  <si>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</si>
  <si>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</si>
  <si>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</si>
  <si>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</si>
  <si>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</si>
  <si>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</si>
  <si>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</si>
  <si>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</si>
  <si>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</si>
  <si>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</si>
  <si>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</si>
  <si>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</si>
  <si>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</si>
  <si>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</si>
  <si>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</si>
  <si>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</si>
  <si>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</si>
  <si>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</si>
  <si>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</si>
  <si>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</si>
  <si>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</si>
  <si>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</si>
  <si>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</si>
  <si>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</si>
  <si>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</si>
  <si>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</si>
  <si>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</si>
  <si>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</si>
  <si>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</si>
  <si>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</si>
  <si>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</si>
  <si>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</si>
  <si>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</si>
  <si>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</si>
  <si>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</si>
  <si>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</si>
  <si>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</si>
  <si>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</si>
  <si>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</si>
  <si>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</si>
  <si>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</si>
  <si>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</si>
  <si>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</si>
  <si>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</si>
  <si>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</si>
  <si>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</si>
  <si>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</si>
  <si>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</si>
  <si>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</si>
  <si>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</si>
  <si>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</si>
  <si>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</si>
  <si>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</si>
  <si>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</si>
  <si>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</si>
  <si>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</si>
  <si>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</si>
  <si>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</si>
  <si>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</si>
  <si>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</si>
  <si>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</si>
  <si>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</si>
  <si>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</si>
  <si>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</si>
  <si>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</si>
  <si>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</si>
  <si>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</si>
  <si>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</si>
  <si>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</si>
  <si>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</si>
  <si>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</si>
  <si>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</si>
  <si>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</si>
  <si>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</si>
  <si>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</si>
  <si>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</si>
  <si>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</si>
  <si>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</si>
  <si>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</si>
  <si>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</si>
  <si>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</si>
  <si>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</si>
  <si>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</si>
  <si>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</si>
  <si>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</si>
  <si>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</si>
  <si>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</si>
  <si>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</si>
  <si>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</si>
  <si>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</si>
  <si>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</si>
  <si>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</si>
  <si>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</si>
  <si>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</si>
  <si>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</si>
  <si>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</si>
  <si>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</si>
  <si>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</si>
  <si>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</si>
  <si>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</si>
  <si>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</si>
  <si>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</si>
  <si>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</si>
  <si>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</si>
  <si>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</si>
  <si>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</si>
  <si>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</si>
  <si>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</si>
  <si>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</si>
  <si>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</si>
  <si>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</si>
  <si>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</si>
  <si>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</si>
  <si>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</si>
  <si>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</si>
  <si>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</si>
  <si>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</si>
  <si>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</si>
  <si>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</si>
  <si>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</si>
  <si>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</si>
  <si>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</si>
  <si>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</si>
  <si>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</si>
  <si>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</si>
  <si>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</si>
  <si>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</si>
  <si>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</si>
  <si>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</si>
  <si>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</si>
  <si>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</si>
  <si>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</si>
  <si>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</si>
  <si>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</si>
  <si>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</si>
  <si>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</si>
  <si>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</si>
  <si>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</si>
  <si>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</si>
  <si>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</si>
  <si>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</si>
  <si>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</si>
  <si>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</si>
  <si>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</si>
  <si>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</si>
  <si>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</si>
  <si>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</si>
  <si>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</si>
  <si>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</si>
  <si>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</si>
  <si>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</si>
  <si>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</si>
  <si>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</si>
  <si>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</si>
  <si>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</si>
  <si>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</si>
  <si>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</si>
  <si>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</si>
  <si>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</si>
  <si>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</si>
  <si>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</si>
  <si>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</si>
  <si>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</si>
  <si>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</si>
  <si>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</si>
  <si>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</si>
  <si>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</si>
  <si>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</si>
  <si>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</si>
  <si>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</si>
  <si>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</si>
  <si>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</si>
  <si>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</si>
  <si>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</si>
  <si>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</si>
  <si>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</si>
  <si>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</si>
  <si>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</si>
  <si>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</si>
  <si>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</si>
  <si>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</si>
  <si>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</si>
  <si>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</si>
  <si>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</si>
  <si>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</si>
  <si>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</si>
  <si>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</si>
  <si>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</si>
  <si>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</si>
  <si>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</si>
  <si>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</si>
  <si>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</si>
  <si>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</si>
  <si>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</si>
  <si>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</si>
  <si>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</si>
  <si>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</si>
  <si>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</si>
  <si>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</si>
  <si>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</si>
  <si>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</si>
  <si>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</si>
  <si>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</si>
  <si>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</si>
  <si>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</si>
  <si>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</si>
  <si>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</si>
  <si>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</si>
  <si>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</si>
  <si>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</si>
  <si>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</si>
  <si>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</si>
  <si>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</si>
  <si>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</si>
  <si>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</si>
  <si>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</si>
  <si>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</si>
  <si>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</si>
  <si>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</si>
  <si>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</si>
  <si>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</si>
  <si>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</si>
  <si>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</si>
  <si>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</si>
  <si>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</si>
  <si>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</si>
  <si>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</si>
  <si>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</si>
  <si>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</si>
  <si>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</si>
  <si>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</si>
  <si>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</si>
  <si>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</si>
  <si>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</si>
  <si>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</si>
  <si>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</si>
  <si>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</si>
  <si>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</si>
  <si>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</si>
  <si>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</si>
  <si>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</si>
  <si>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</si>
  <si>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</si>
  <si>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</si>
  <si>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</si>
  <si>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</si>
  <si>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</si>
  <si>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</si>
  <si>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</si>
  <si>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</si>
  <si>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</si>
  <si>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</si>
  <si>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</si>
  <si>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</si>
  <si>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</si>
  <si>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</si>
  <si>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</si>
  <si>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</si>
  <si>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</si>
  <si>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</si>
  <si>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</si>
  <si>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</si>
  <si>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</si>
  <si>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</si>
  <si>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</si>
  <si>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</si>
  <si>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</si>
  <si>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</si>
  <si>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</si>
  <si>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</si>
  <si>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</si>
  <si>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</si>
  <si>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</si>
  <si>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</si>
  <si>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</si>
  <si>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</si>
  <si>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</si>
  <si>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</si>
  <si>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</si>
  <si>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</si>
  <si>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</si>
  <si>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</si>
  <si>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</si>
  <si>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</si>
  <si>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</si>
  <si>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</si>
  <si>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</si>
  <si>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</si>
  <si>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</si>
  <si>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</si>
  <si>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</si>
  <si>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</si>
  <si>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</si>
  <si>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</si>
  <si>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</si>
  <si>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</si>
  <si>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</si>
  <si>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</si>
  <si>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</si>
  <si>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</si>
  <si>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</si>
  <si>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</si>
  <si>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</si>
  <si>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</si>
  <si>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</si>
  <si>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</si>
  <si>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</si>
  <si>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</si>
  <si>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</si>
  <si>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</si>
  <si>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</si>
  <si>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</si>
  <si>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</si>
  <si>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</si>
  <si>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</si>
  <si>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</si>
  <si>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</si>
  <si>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</si>
  <si>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</si>
  <si>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</si>
  <si>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</si>
  <si>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</si>
  <si>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</si>
  <si>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</si>
  <si>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</si>
  <si>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</si>
  <si>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</si>
  <si>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</si>
  <si>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</si>
  <si>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</si>
  <si>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</si>
  <si>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</si>
  <si>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</si>
  <si>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</si>
  <si>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</si>
  <si>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</si>
  <si>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</si>
  <si>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</si>
  <si>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</si>
  <si>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</si>
  <si>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</si>
  <si>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</si>
  <si>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</si>
  <si>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</si>
  <si>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</si>
  <si>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</si>
  <si>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</si>
  <si>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</si>
  <si>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</si>
  <si>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</si>
  <si>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</si>
  <si>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</si>
  <si>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</si>
  <si>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</si>
  <si>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</si>
  <si>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</si>
  <si>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</si>
  <si>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</si>
  <si>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</si>
  <si>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</si>
  <si>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</si>
  <si>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</si>
  <si>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</si>
  <si>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</si>
  <si>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</si>
  <si>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</si>
  <si>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</si>
  <si>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</si>
  <si>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</si>
  <si>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</si>
  <si>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</si>
  <si>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</si>
  <si>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</si>
  <si>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</si>
  <si>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</si>
  <si>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</si>
  <si>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</si>
  <si>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</si>
  <si>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</si>
  <si>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</si>
  <si>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</si>
  <si>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</si>
  <si>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</si>
  <si>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</si>
  <si>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</si>
  <si>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</si>
  <si>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</si>
  <si>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</si>
  <si>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</si>
  <si>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</si>
  <si>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</si>
  <si>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</si>
  <si>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</si>
  <si>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</si>
  <si>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</si>
  <si>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</si>
  <si>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</si>
  <si>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</si>
  <si>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</si>
  <si>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</si>
  <si>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</si>
  <si>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</si>
  <si>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</si>
  <si>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</si>
  <si>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</si>
  <si>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</si>
  <si>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</si>
  <si>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</si>
  <si>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</si>
  <si>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</si>
  <si>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</si>
  <si>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</si>
  <si>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</si>
  <si>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</si>
  <si>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</si>
  <si>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</si>
  <si>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</si>
  <si>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</si>
  <si>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</si>
  <si>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</si>
  <si>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</si>
  <si>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</si>
  <si>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</si>
  <si>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</si>
  <si>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</si>
  <si>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</si>
  <si>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</si>
  <si>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</si>
  <si>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</si>
  <si>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</si>
  <si>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</si>
  <si>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</si>
  <si>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</si>
  <si>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</si>
  <si>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</si>
  <si>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</si>
  <si>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</si>
  <si>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</si>
  <si>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</si>
  <si>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</si>
  <si>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</si>
  <si>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</si>
  <si>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</si>
  <si>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</si>
  <si>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</si>
  <si>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</si>
  <si>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</si>
  <si>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</si>
  <si>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</si>
  <si>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</si>
  <si>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</si>
  <si>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</si>
  <si>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</si>
  <si>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</si>
  <si>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</si>
  <si>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</si>
  <si>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</si>
  <si>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</si>
  <si>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</si>
  <si>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</si>
  <si>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</si>
  <si>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</si>
  <si>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</si>
  <si>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</si>
  <si>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</si>
  <si>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</si>
  <si>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</si>
  <si>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</si>
  <si>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</si>
  <si>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</si>
  <si>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</si>
  <si>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</si>
  <si>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</si>
  <si>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</si>
  <si>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</si>
  <si>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</si>
  <si>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</si>
  <si>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</si>
  <si>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</si>
  <si>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</si>
  <si>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</si>
  <si>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</si>
  <si>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</si>
  <si>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</si>
  <si>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</si>
  <si>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</si>
  <si>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</si>
  <si>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</si>
  <si>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</si>
  <si>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</si>
  <si>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</si>
  <si>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</si>
  <si>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</si>
  <si>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</si>
  <si>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</si>
  <si>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</si>
  <si>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</si>
  <si>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</si>
  <si>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</si>
  <si>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</si>
  <si>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</si>
  <si>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</si>
  <si>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</si>
  <si>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</si>
  <si>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</si>
  <si>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</si>
  <si>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</si>
  <si>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</si>
  <si>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</si>
  <si>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</si>
  <si>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</si>
  <si>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</si>
  <si>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</si>
  <si>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</si>
  <si>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</si>
  <si>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</si>
  <si>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</si>
  <si>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</si>
  <si>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</si>
  <si>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</si>
  <si>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</si>
  <si>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</si>
  <si>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</si>
  <si>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</si>
  <si>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</si>
  <si>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</si>
  <si>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</si>
  <si>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</si>
  <si>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</si>
  <si>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</si>
  <si>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</si>
  <si>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</si>
  <si>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</si>
  <si>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</si>
  <si>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</si>
  <si>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</si>
  <si>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</si>
  <si>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</si>
  <si>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</si>
  <si>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</si>
  <si>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</si>
  <si>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</si>
  <si>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</si>
  <si>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</si>
  <si>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</si>
  <si>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</si>
  <si>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</si>
  <si>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</si>
  <si>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</si>
  <si>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</si>
  <si>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</si>
  <si>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</si>
  <si>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</si>
  <si>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</si>
  <si>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</si>
  <si>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</si>
  <si>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</si>
  <si>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</si>
  <si>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</si>
  <si>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</si>
  <si>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</si>
  <si>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</si>
  <si>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</si>
  <si>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</si>
  <si>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</si>
  <si>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</si>
  <si>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</si>
  <si>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</si>
  <si>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</si>
  <si>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</si>
  <si>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</si>
  <si>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</si>
  <si>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</si>
  <si>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</si>
  <si>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</si>
  <si>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</si>
  <si>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</si>
  <si>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</si>
  <si>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</si>
  <si>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</si>
  <si>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</si>
  <si>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</si>
  <si>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</si>
  <si>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</si>
  <si>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</si>
  <si>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</si>
  <si>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</si>
  <si>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</si>
  <si>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</si>
  <si>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</si>
  <si>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</si>
  <si>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</si>
  <si>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</si>
  <si>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</si>
  <si>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</si>
  <si>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</si>
  <si>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</si>
  <si>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</si>
  <si>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</si>
  <si>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</si>
  <si>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</si>
  <si>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</si>
  <si>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</si>
  <si>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</si>
  <si>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</si>
  <si>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</si>
  <si>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</si>
  <si>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</si>
  <si>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</si>
  <si>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</si>
  <si>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</si>
  <si>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</si>
  <si>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</si>
  <si>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</si>
  <si>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</si>
  <si>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</si>
  <si>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</si>
  <si>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</si>
  <si>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</si>
  <si>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</si>
  <si>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</si>
  <si>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</si>
  <si>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</si>
  <si>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</si>
  <si>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</si>
  <si>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</si>
  <si>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</si>
  <si>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</si>
  <si>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</si>
  <si>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</si>
  <si>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</si>
  <si>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</si>
  <si>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</si>
  <si>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</si>
  <si>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</si>
  <si>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</si>
  <si>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</si>
  <si>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</si>
  <si>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</si>
  <si>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</si>
  <si>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</si>
  <si>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</si>
  <si>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</si>
  <si>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</si>
  <si>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</si>
  <si>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</si>
  <si>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</si>
  <si>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</si>
  <si>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</si>
  <si>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</si>
  <si>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</si>
  <si>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</si>
  <si>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</si>
  <si>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</si>
  <si>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</si>
  <si>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</si>
  <si>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</si>
  <si>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</si>
  <si>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</si>
  <si>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</si>
  <si>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</si>
  <si>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</si>
  <si>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</si>
  <si>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</si>
  <si>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</si>
  <si>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</si>
  <si>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</si>
  <si>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</si>
  <si>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</si>
  <si>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</si>
  <si>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</si>
  <si>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</si>
  <si>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</si>
  <si>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</si>
  <si>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</si>
  <si>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</si>
  <si>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</si>
  <si>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</si>
  <si>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</si>
  <si>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</si>
  <si>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</si>
  <si>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</si>
  <si>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</si>
  <si>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</si>
  <si>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</si>
  <si>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</si>
  <si>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</si>
  <si>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</si>
  <si>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</si>
  <si>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</si>
  <si>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</si>
  <si>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</si>
  <si>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</si>
  <si>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</si>
  <si>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</si>
  <si>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</si>
  <si>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</si>
  <si>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</si>
  <si>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</si>
  <si>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</si>
  <si>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</si>
  <si>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</si>
  <si>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</si>
  <si>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</si>
  <si>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</si>
  <si>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</si>
  <si>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</si>
  <si>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</si>
  <si>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</si>
  <si>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</si>
  <si>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</si>
  <si>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</si>
  <si>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</si>
  <si>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</si>
  <si>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</si>
  <si>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</si>
  <si>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</si>
  <si>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</si>
  <si>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</si>
  <si>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</si>
  <si>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</si>
  <si>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</si>
  <si>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</si>
  <si>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</si>
  <si>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</si>
  <si>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</si>
  <si>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</si>
  <si>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</si>
  <si>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</si>
  <si>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</si>
  <si>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</si>
  <si>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</si>
  <si>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</si>
  <si>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</si>
  <si>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</si>
  <si>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</si>
  <si>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</si>
  <si>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</si>
  <si>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</si>
  <si>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</si>
  <si>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</si>
  <si>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</si>
  <si>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</si>
  <si>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</si>
  <si>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</si>
  <si>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</si>
  <si>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</si>
  <si>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</si>
  <si>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</si>
  <si>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</si>
  <si>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</si>
  <si>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</si>
  <si>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</si>
  <si>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</si>
  <si>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</si>
  <si>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</si>
  <si>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</si>
  <si>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</si>
  <si>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</si>
  <si>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</si>
  <si>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</si>
  <si>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</si>
  <si>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</si>
  <si>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</si>
  <si>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</si>
  <si>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</si>
  <si>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</si>
  <si>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</si>
  <si>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</si>
  <si>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</si>
  <si>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</si>
  <si>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</si>
  <si>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</si>
  <si>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</si>
  <si>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</si>
  <si>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</si>
  <si>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</si>
  <si>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</si>
  <si>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</si>
  <si>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</si>
  <si>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</si>
  <si>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</si>
  <si>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</si>
  <si>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</si>
  <si>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</si>
  <si>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</si>
  <si>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</si>
  <si>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</si>
  <si>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</si>
  <si>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</si>
  <si>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</si>
  <si>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</si>
  <si>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</si>
  <si>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</si>
  <si>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</si>
  <si>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</si>
  <si>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</si>
  <si>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</si>
  <si>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</si>
  <si>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</si>
  <si>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</si>
  <si>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</si>
  <si>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</si>
  <si>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</si>
  <si>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</si>
  <si>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</si>
  <si>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</si>
  <si>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</si>
  <si>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</si>
  <si>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</si>
  <si>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</si>
  <si>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</si>
  <si>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</si>
  <si>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</si>
  <si>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</si>
  <si>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</si>
  <si>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</si>
  <si>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</si>
  <si>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</si>
  <si>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</si>
  <si>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</si>
  <si>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</si>
  <si>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</si>
  <si>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</si>
  <si>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</si>
  <si>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</si>
  <si>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</si>
  <si>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</si>
  <si>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</si>
  <si>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</si>
  <si>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</si>
  <si>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</si>
  <si>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</si>
  <si>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</si>
  <si>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</si>
  <si>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</si>
  <si>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</si>
  <si>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</si>
  <si>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</si>
  <si>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</si>
  <si>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</si>
  <si>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</si>
  <si>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</si>
  <si>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</si>
  <si>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</si>
  <si>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</si>
  <si>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</si>
  <si>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</si>
  <si>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</si>
  <si>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</si>
  <si>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</si>
  <si>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</si>
  <si>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</si>
  <si>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</si>
  <si>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</si>
  <si>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</si>
  <si>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</si>
  <si>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</si>
  <si>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</si>
  <si>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</si>
  <si>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</si>
  <si>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</si>
  <si>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</si>
  <si>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</si>
  <si>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</si>
  <si>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</si>
  <si>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</si>
  <si>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</si>
  <si>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</si>
  <si>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</si>
  <si>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</si>
  <si>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</si>
  <si>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</si>
  <si>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</si>
  <si>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</si>
  <si>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</si>
  <si>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</si>
  <si>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</si>
  <si>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</si>
  <si>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</si>
  <si>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</si>
  <si>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</si>
  <si>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</si>
  <si>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</si>
  <si>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</si>
  <si>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</si>
  <si>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</si>
  <si>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</si>
  <si>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</si>
  <si>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</si>
  <si>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</si>
  <si>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</si>
  <si>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</si>
  <si>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</si>
  <si>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</si>
  <si>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</si>
  <si>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</si>
  <si>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</si>
  <si>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</si>
  <si>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</si>
  <si>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</si>
  <si>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</si>
  <si>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</si>
  <si>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</si>
  <si>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</si>
  <si>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</si>
  <si>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</si>
  <si>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</si>
  <si>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</si>
  <si>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</si>
  <si>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</si>
  <si>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</si>
  <si>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</si>
  <si>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</si>
  <si>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</si>
  <si>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</si>
  <si>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</si>
  <si>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</si>
  <si>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</si>
  <si>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</si>
  <si>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</si>
  <si>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</si>
  <si>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</si>
  <si>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</si>
  <si>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</si>
  <si>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</si>
  <si>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</si>
  <si>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</si>
  <si>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</si>
  <si>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</si>
  <si>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</si>
  <si>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</si>
  <si>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</si>
  <si>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</si>
  <si>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</si>
  <si>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</si>
  <si>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</si>
  <si>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</si>
  <si>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</si>
  <si>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</si>
  <si>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</si>
  <si>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</si>
  <si>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</si>
  <si>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</si>
  <si>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</si>
  <si>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</si>
  <si>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</si>
  <si>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</si>
  <si>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</si>
  <si>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</si>
  <si>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</si>
  <si>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</si>
  <si>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</si>
  <si>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</si>
  <si>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</si>
  <si>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</si>
  <si>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</si>
  <si>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</si>
  <si>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</si>
  <si>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</si>
  <si>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</si>
  <si>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</si>
  <si>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</si>
  <si>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</si>
  <si>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</si>
  <si>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</si>
  <si>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</si>
  <si>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</si>
  <si>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</si>
  <si>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</si>
  <si>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</si>
  <si>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</si>
  <si>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</si>
  <si>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</si>
  <si>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</si>
  <si>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</si>
  <si>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</si>
  <si>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</si>
  <si>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</si>
  <si>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</si>
  <si>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</si>
  <si>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</si>
  <si>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</si>
  <si>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</si>
  <si>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</si>
  <si>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</si>
  <si>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</si>
  <si>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</si>
  <si>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</si>
  <si>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</si>
  <si>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</si>
  <si>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</si>
  <si>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</si>
  <si>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</si>
  <si>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</si>
  <si>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</si>
  <si>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</si>
  <si>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</si>
  <si>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</si>
  <si>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</si>
  <si>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</si>
  <si>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</si>
  <si>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</si>
  <si>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</si>
  <si>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</si>
  <si>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</si>
  <si>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</si>
  <si>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</si>
  <si>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</si>
  <si>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</si>
  <si>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</si>
  <si>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</si>
  <si>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</si>
  <si>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</si>
  <si>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</si>
  <si>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</si>
  <si>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</si>
  <si>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</si>
  <si>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</si>
  <si>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</si>
  <si>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</si>
  <si>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</si>
  <si>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</si>
  <si>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</si>
  <si>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</si>
  <si>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</si>
  <si>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</si>
  <si>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</si>
  <si>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</si>
  <si>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</si>
  <si>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</si>
  <si>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</si>
  <si>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</si>
  <si>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</si>
  <si>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</si>
  <si>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</si>
  <si>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</si>
  <si>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</si>
  <si>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</si>
  <si>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</si>
  <si>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</si>
  <si>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</si>
  <si>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</si>
  <si>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</si>
  <si>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</si>
  <si>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</si>
  <si>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</si>
  <si>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</si>
  <si>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</si>
  <si>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</si>
  <si>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</si>
  <si>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</si>
  <si>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</si>
  <si>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</si>
  <si>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</si>
  <si>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</si>
  <si>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</si>
  <si>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</si>
  <si>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</si>
  <si>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</si>
  <si>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</si>
  <si>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</si>
  <si>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</si>
  <si>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</si>
  <si>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</si>
  <si>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</si>
  <si>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</si>
  <si>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</si>
  <si>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</si>
  <si>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</si>
  <si>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</si>
  <si>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</si>
  <si>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</si>
  <si>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</si>
  <si>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</si>
  <si>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</si>
  <si>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</si>
  <si>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</si>
  <si>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</si>
  <si>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</si>
  <si>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</si>
  <si>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</si>
  <si>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</si>
  <si>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</si>
  <si>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</si>
  <si>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</si>
  <si>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</si>
  <si>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</si>
  <si>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</si>
  <si>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</si>
  <si>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</si>
  <si>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</si>
  <si>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</si>
  <si>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</si>
  <si>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</si>
  <si>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</si>
  <si>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</si>
  <si>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</si>
  <si>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</si>
  <si>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</si>
  <si>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</si>
  <si>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</si>
  <si>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</si>
  <si>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</si>
  <si>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</si>
  <si>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</si>
  <si>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</si>
  <si>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</si>
  <si>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</si>
  <si>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</si>
  <si>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</si>
  <si>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</si>
  <si>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</si>
  <si>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</si>
  <si>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</si>
  <si>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</si>
  <si>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</si>
  <si>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</si>
  <si>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</si>
  <si>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</si>
  <si>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</si>
  <si>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</si>
  <si>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</si>
  <si>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</si>
  <si>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</si>
  <si>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</si>
  <si>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</si>
  <si>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</si>
  <si>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</si>
  <si>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</si>
  <si>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</si>
  <si>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</si>
  <si>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</si>
  <si>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</si>
  <si>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</si>
  <si>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</si>
  <si>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</si>
  <si>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</si>
  <si>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</si>
  <si>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</si>
  <si>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</si>
  <si>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</si>
  <si>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</si>
  <si>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</si>
  <si>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</si>
  <si>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</si>
  <si>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</si>
  <si>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</si>
  <si>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</si>
  <si>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</si>
  <si>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</si>
  <si>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</si>
  <si>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</si>
  <si>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</si>
  <si>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</si>
  <si>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</si>
  <si>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</si>
  <si>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</si>
  <si>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</si>
  <si>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</si>
  <si>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</si>
  <si>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</si>
  <si>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</si>
  <si>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</si>
  <si>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</si>
  <si>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</si>
  <si>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</si>
  <si>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</si>
  <si>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</si>
  <si>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</si>
  <si>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</si>
  <si>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</si>
  <si>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</si>
  <si>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</si>
  <si>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</si>
  <si>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</si>
  <si>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</si>
  <si>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</si>
  <si>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</si>
  <si>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</si>
  <si>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</si>
  <si>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</si>
  <si>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</si>
  <si>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</si>
  <si>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</si>
  <si>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</si>
  <si>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</si>
  <si>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</si>
  <si>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</si>
  <si>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</si>
  <si>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</si>
  <si>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</si>
  <si>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</si>
  <si>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</si>
  <si>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</si>
  <si>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</si>
  <si>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</si>
  <si>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</si>
  <si>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</si>
  <si>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</si>
  <si>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</si>
  <si>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</si>
  <si>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</si>
  <si>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</si>
  <si>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</si>
  <si>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</si>
  <si>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</si>
  <si>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</si>
  <si>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</si>
  <si>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</si>
  <si>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</si>
  <si>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</si>
  <si>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</si>
  <si>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</si>
  <si>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</si>
  <si>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</si>
  <si>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</si>
  <si>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</si>
  <si>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</si>
  <si>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</si>
  <si>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</si>
  <si>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</si>
  <si>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</si>
  <si>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</si>
  <si>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</si>
  <si>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</si>
  <si>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</si>
  <si>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</si>
  <si>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</si>
  <si>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</si>
  <si>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</si>
  <si>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</si>
  <si>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</si>
  <si>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</si>
  <si>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</si>
  <si>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</si>
  <si>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</si>
  <si>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</si>
  <si>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</si>
  <si>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</si>
  <si>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</si>
  <si>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</si>
  <si>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</si>
  <si>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</si>
  <si>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</si>
  <si>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</si>
  <si>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</si>
  <si>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</si>
  <si>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</si>
  <si>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</si>
  <si>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</si>
  <si>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</si>
  <si>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</si>
  <si>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</si>
  <si>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</si>
  <si>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</si>
  <si>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</si>
  <si>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</si>
  <si>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</si>
  <si>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</si>
  <si>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</si>
  <si>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</si>
  <si>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</si>
  <si>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</si>
  <si>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</si>
  <si>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</si>
  <si>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</si>
  <si>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</si>
  <si>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</si>
  <si>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</si>
  <si>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</si>
  <si>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</si>
  <si>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</si>
  <si>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</si>
  <si>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</si>
  <si>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</si>
  <si>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</si>
  <si>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</si>
  <si>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</si>
  <si>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</si>
  <si>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</si>
  <si>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</si>
  <si>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</si>
  <si>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</si>
  <si>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</si>
  <si>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</si>
  <si>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</si>
  <si>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</si>
  <si>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</si>
  <si>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</si>
  <si>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</si>
  <si>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</si>
  <si>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</si>
  <si>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</si>
  <si>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</si>
  <si>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</si>
  <si>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</si>
  <si>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</si>
  <si>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</si>
  <si>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</si>
  <si>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</si>
  <si>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</si>
  <si>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</si>
  <si>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</si>
  <si>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</si>
  <si>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</si>
  <si>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</si>
  <si>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</si>
  <si>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</si>
  <si>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</si>
  <si>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</si>
  <si>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</si>
  <si>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</si>
  <si>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</si>
  <si>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</si>
  <si>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</si>
  <si>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</si>
  <si>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</si>
  <si>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</si>
  <si>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</si>
  <si>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</si>
  <si>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</si>
  <si>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</si>
  <si>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</si>
  <si>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</si>
  <si>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</si>
  <si>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</si>
  <si>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</si>
  <si>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</si>
  <si>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</si>
  <si>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</si>
  <si>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</si>
  <si>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</si>
  <si>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</si>
  <si>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</si>
  <si>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</si>
  <si>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</si>
  <si>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</si>
  <si>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</si>
  <si>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</si>
  <si>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</si>
  <si>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</si>
  <si>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</si>
  <si>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</si>
  <si>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</si>
  <si>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</si>
  <si>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</si>
  <si>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</si>
  <si>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</si>
  <si>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</si>
  <si>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</si>
  <si>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</si>
  <si>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</si>
  <si>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</si>
  <si>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</si>
  <si>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</si>
  <si>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</si>
  <si>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</si>
  <si>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</si>
  <si>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</si>
  <si>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</si>
  <si>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</si>
  <si>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</si>
  <si>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</si>
  <si>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</si>
  <si>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</si>
  <si>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</si>
  <si>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</si>
  <si>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</si>
  <si>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</si>
  <si>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</si>
  <si>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</si>
  <si>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</si>
  <si>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</si>
  <si>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</si>
  <si>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</si>
  <si>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</si>
  <si>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</si>
  <si>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</si>
  <si>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</si>
  <si>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</si>
  <si>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</si>
  <si>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</si>
  <si>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</si>
  <si>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</si>
  <si>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</si>
  <si>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</si>
  <si>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</si>
  <si>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</si>
  <si>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</si>
  <si>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</si>
  <si>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</si>
  <si>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</si>
  <si>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</si>
  <si>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</si>
  <si>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</si>
  <si>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</si>
  <si>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</si>
  <si>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</si>
  <si>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</si>
  <si>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</si>
  <si>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</si>
  <si>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</si>
  <si>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</si>
  <si>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</si>
  <si>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</si>
  <si>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</si>
  <si>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</si>
  <si>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</si>
  <si>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</si>
  <si>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</si>
  <si>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</si>
  <si>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</si>
  <si>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</si>
  <si>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</si>
  <si>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</si>
  <si>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</si>
  <si>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</si>
  <si>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</si>
  <si>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</si>
  <si>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</si>
  <si>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</si>
  <si>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</si>
  <si>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</si>
  <si>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</si>
  <si>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</si>
  <si>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</si>
  <si>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</si>
  <si>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</si>
  <si>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</si>
  <si>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</si>
  <si>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</si>
  <si>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</si>
  <si>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</si>
  <si>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</si>
  <si>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</si>
  <si>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</si>
  <si>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</si>
  <si>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</si>
  <si>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</si>
  <si>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</si>
  <si>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</si>
  <si>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</si>
  <si>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</si>
  <si>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</si>
  <si>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</si>
  <si>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</si>
  <si>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</si>
  <si>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</si>
  <si>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</si>
  <si>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</si>
  <si>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</si>
  <si>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</si>
  <si>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</si>
  <si>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</si>
  <si>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</si>
  <si>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</si>
  <si>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</si>
  <si>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</si>
  <si>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</si>
  <si>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</si>
  <si>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</si>
  <si>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</si>
  <si>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</si>
  <si>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</si>
  <si>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</si>
  <si>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</si>
  <si>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</si>
  <si>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</si>
  <si>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</si>
  <si>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</si>
  <si>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</si>
  <si>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</si>
  <si>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</si>
  <si>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</si>
  <si>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</si>
  <si>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</si>
  <si>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</si>
  <si>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</si>
  <si>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</si>
  <si>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</si>
  <si>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</si>
  <si>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</si>
  <si>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</si>
  <si>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</si>
  <si>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</si>
  <si>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</si>
  <si>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</si>
  <si>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</si>
  <si>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</si>
  <si>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</si>
  <si>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</si>
  <si>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</si>
  <si>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</si>
  <si>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</si>
  <si>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</si>
  <si>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</si>
  <si>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</si>
  <si>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</si>
  <si>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</si>
  <si>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</si>
  <si>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</si>
  <si>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</si>
  <si>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</si>
  <si>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</si>
  <si>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</si>
  <si>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</si>
  <si>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</si>
  <si>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</si>
  <si>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</si>
  <si>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</si>
  <si>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</si>
  <si>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</si>
  <si>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</si>
  <si>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</si>
  <si>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</si>
  <si>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</si>
  <si>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</si>
  <si>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</si>
  <si>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</si>
  <si>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</si>
  <si>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</si>
  <si>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</si>
  <si>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</si>
  <si>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</si>
  <si>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</si>
  <si>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</si>
  <si>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</si>
  <si>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</si>
  <si>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</si>
  <si>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</si>
  <si>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</si>
  <si>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</si>
  <si>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</si>
  <si>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</si>
  <si>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</si>
  <si>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</si>
  <si>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</si>
  <si>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</si>
  <si>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</si>
  <si>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</si>
  <si>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</si>
  <si>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</si>
  <si>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</si>
  <si>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</si>
  <si>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</si>
  <si>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</si>
  <si>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</si>
  <si>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</si>
  <si>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</si>
  <si>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</si>
  <si>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</si>
  <si>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</si>
  <si>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</si>
  <si>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</si>
  <si>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</si>
  <si>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</si>
  <si>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</si>
  <si>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</si>
  <si>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</si>
  <si>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</si>
  <si>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</si>
  <si>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</si>
  <si>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</si>
  <si>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</si>
  <si>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</si>
  <si>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</si>
  <si>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</si>
  <si>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</si>
  <si>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</si>
  <si>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</si>
  <si>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</si>
  <si>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</si>
  <si>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</si>
  <si>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</si>
  <si>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</si>
  <si>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</si>
  <si>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</si>
  <si>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</si>
  <si>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</si>
  <si>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</si>
  <si>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</si>
  <si>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</si>
  <si>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</si>
  <si>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</si>
  <si>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</si>
  <si>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</si>
  <si>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</si>
  <si>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</si>
  <si>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</si>
  <si>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</si>
  <si>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</si>
  <si>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</si>
  <si>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</si>
  <si>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</si>
  <si>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</si>
  <si>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</si>
  <si>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</si>
  <si>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</si>
  <si>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</si>
  <si>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</si>
  <si>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</si>
  <si>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</si>
  <si>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</si>
  <si>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</si>
  <si>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</si>
  <si>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</si>
  <si>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</si>
  <si>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</si>
  <si>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</si>
  <si>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</si>
  <si>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</si>
  <si>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</si>
  <si>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</si>
  <si>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</si>
  <si>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</si>
  <si>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</si>
  <si>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</si>
  <si>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</si>
  <si>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</si>
  <si>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</si>
  <si>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</si>
  <si>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</si>
  <si>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</si>
  <si>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</si>
  <si>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</si>
  <si>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</si>
  <si>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</si>
  <si>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</si>
  <si>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</si>
  <si>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</si>
  <si>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</si>
  <si>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</si>
  <si>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</si>
  <si>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</si>
  <si>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</si>
  <si>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</si>
  <si>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</si>
  <si>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</si>
  <si>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</si>
  <si>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</si>
  <si>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</si>
  <si>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</si>
  <si>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</si>
  <si>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</si>
  <si>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</si>
  <si>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</si>
  <si>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</si>
  <si>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</si>
  <si>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</si>
  <si>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</si>
  <si>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</si>
  <si>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</si>
  <si>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</si>
  <si>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</si>
  <si>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</si>
  <si>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</si>
  <si>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</si>
  <si>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</si>
  <si>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</si>
  <si>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</si>
  <si>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</si>
  <si>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</si>
  <si>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</si>
  <si>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</si>
  <si>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</si>
  <si>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</si>
  <si>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</si>
  <si>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</si>
  <si>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</si>
  <si>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</si>
  <si>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</si>
  <si>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</si>
  <si>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</si>
  <si>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</si>
  <si>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</si>
  <si>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</si>
  <si>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</si>
  <si>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</si>
  <si>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</si>
  <si>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</si>
  <si>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</si>
  <si>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</si>
  <si>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</si>
  <si>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</si>
  <si>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</si>
  <si>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</si>
  <si>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</si>
  <si>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</si>
  <si>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</si>
  <si>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</si>
  <si>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</si>
  <si>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</si>
  <si>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</si>
  <si>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</si>
  <si>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</si>
  <si>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</si>
  <si>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</si>
  <si>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</si>
  <si>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</si>
  <si>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</si>
  <si>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</si>
  <si>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</si>
  <si>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</si>
  <si>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</si>
  <si>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</si>
  <si>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</si>
  <si>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</si>
  <si>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</si>
  <si>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</si>
  <si>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</si>
  <si>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</si>
  <si>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</si>
  <si>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</si>
  <si>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</si>
  <si>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</si>
  <si>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</si>
  <si>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</si>
  <si>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</si>
  <si>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</si>
  <si>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</si>
  <si>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</si>
  <si>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</si>
  <si>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</si>
  <si>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</si>
  <si>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</si>
  <si>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</si>
  <si>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</si>
  <si>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</si>
  <si>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</si>
  <si>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</si>
  <si>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</si>
  <si>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</si>
  <si>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</si>
  <si>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</si>
  <si>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</si>
  <si>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</si>
  <si>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</si>
  <si>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</si>
  <si>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</si>
  <si>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</si>
  <si>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</si>
  <si>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</si>
  <si>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</si>
  <si>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</si>
  <si>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</si>
  <si>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</si>
  <si>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</si>
  <si>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</si>
  <si>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</si>
  <si>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</si>
  <si>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</si>
  <si>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</si>
  <si>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</si>
  <si>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</si>
  <si>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</si>
  <si>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</si>
  <si>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</si>
  <si>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</si>
  <si>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</si>
  <si>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</si>
  <si>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</si>
  <si>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</si>
  <si>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</si>
  <si>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</si>
  <si>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</si>
  <si>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</si>
  <si>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</si>
  <si>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</si>
  <si>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</si>
  <si>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</si>
  <si>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</si>
  <si>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</si>
  <si>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</si>
  <si>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</si>
  <si>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</si>
  <si>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</si>
  <si>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</si>
  <si>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</si>
  <si>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</si>
  <si>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</si>
  <si>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</si>
  <si>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</si>
  <si>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</si>
  <si>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</si>
  <si>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</si>
  <si>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</si>
  <si>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</si>
  <si>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</si>
  <si>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</si>
  <si>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</si>
  <si>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</si>
  <si>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</si>
  <si>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</si>
  <si>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</si>
  <si>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</si>
  <si>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</si>
  <si>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</si>
  <si>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</si>
  <si>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</si>
  <si>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</si>
  <si>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</si>
  <si>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</si>
  <si>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</si>
  <si>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</si>
  <si>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</si>
  <si>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</si>
  <si>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</si>
  <si>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</si>
  <si>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</si>
  <si>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</si>
  <si>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</si>
  <si>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</si>
  <si>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</si>
  <si>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</si>
  <si>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</si>
  <si>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</si>
  <si>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</si>
  <si>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</si>
  <si>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</si>
  <si>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</si>
  <si>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</si>
  <si>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</si>
  <si>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</si>
  <si>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</si>
  <si>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</si>
  <si>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</si>
  <si>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</si>
  <si>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</si>
  <si>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</si>
  <si>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</si>
  <si>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</si>
  <si>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</si>
  <si>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</si>
  <si>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</si>
  <si>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</si>
  <si>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</si>
  <si>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</si>
  <si>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</si>
  <si>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</si>
  <si>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</si>
  <si>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</si>
  <si>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</si>
  <si>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</si>
  <si>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</si>
  <si>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</si>
  <si>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</si>
  <si>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</si>
  <si>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</si>
  <si>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</si>
  <si>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</si>
  <si>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</si>
  <si>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</si>
  <si>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</si>
  <si>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</si>
  <si>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</si>
  <si>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</si>
  <si>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</si>
  <si>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</si>
  <si>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</si>
  <si>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</si>
  <si>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</si>
  <si>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</si>
  <si>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</si>
  <si>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</si>
  <si>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</si>
  <si>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</si>
  <si>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</si>
  <si>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</si>
  <si>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</si>
  <si>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</si>
  <si>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</si>
  <si>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</si>
  <si>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</si>
  <si>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</si>
  <si>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</si>
  <si>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</si>
  <si>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</si>
  <si>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</si>
  <si>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</si>
  <si>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</si>
  <si>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</si>
  <si>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</si>
  <si>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</si>
  <si>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</si>
  <si>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</si>
  <si>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</si>
  <si>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</si>
  <si>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</si>
  <si>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</si>
  <si>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</si>
  <si>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</si>
  <si>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</si>
  <si>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</si>
  <si>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</si>
  <si>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</si>
  <si>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</si>
  <si>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</si>
  <si>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</si>
  <si>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</si>
  <si>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</si>
  <si>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</si>
  <si>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</si>
  <si>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</si>
  <si>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</si>
  <si>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</si>
  <si>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</si>
  <si>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</si>
  <si>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</si>
  <si>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</si>
  <si>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</si>
  <si>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</si>
  <si>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</si>
  <si>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</si>
  <si>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</si>
  <si>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</si>
  <si>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</si>
  <si>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</si>
  <si>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</si>
  <si>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</si>
  <si>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</si>
  <si>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</si>
  <si>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</si>
  <si>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</si>
  <si>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</si>
  <si>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</si>
  <si>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</si>
  <si>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</si>
  <si>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</si>
  <si>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</si>
  <si>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</si>
  <si>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</si>
  <si>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</si>
  <si>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</si>
  <si>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</si>
  <si>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</si>
  <si>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</si>
  <si>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</si>
  <si>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</si>
  <si>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</si>
  <si>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</si>
  <si>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</si>
  <si>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</si>
  <si>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</si>
  <si>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</si>
  <si>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</si>
  <si>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</si>
  <si>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</si>
  <si>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</si>
  <si>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</si>
  <si>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</si>
  <si>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</si>
  <si>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</si>
  <si>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</si>
  <si>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</si>
  <si>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</si>
  <si>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</si>
  <si>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</si>
  <si>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</si>
  <si>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</si>
  <si>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</si>
  <si>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</si>
  <si>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</si>
  <si>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</si>
  <si>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</si>
  <si>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</si>
  <si>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</si>
  <si>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</si>
  <si>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</si>
  <si>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</si>
  <si>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</si>
  <si>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</si>
  <si>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</si>
  <si>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</si>
  <si>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</si>
  <si>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</si>
  <si>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</si>
  <si>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</si>
  <si>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</si>
  <si>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</si>
  <si>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</si>
  <si>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</si>
  <si>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</si>
  <si>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</si>
  <si>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</si>
  <si>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</si>
  <si>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</si>
  <si>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</si>
  <si>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</si>
  <si>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</si>
  <si>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</si>
  <si>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</si>
  <si>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</si>
  <si>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</si>
  <si>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</si>
  <si>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</si>
  <si>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</si>
  <si>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</si>
  <si>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</si>
  <si>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</si>
  <si>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</si>
  <si>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</si>
  <si>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</si>
  <si>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</si>
  <si>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</si>
  <si>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</si>
  <si>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</si>
  <si>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</si>
  <si>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</si>
  <si>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</si>
  <si>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</si>
  <si>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</si>
  <si>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</si>
  <si>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</si>
  <si>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</si>
  <si>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</si>
  <si>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</si>
  <si>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</si>
  <si>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</si>
  <si>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</si>
  <si>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</si>
  <si>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</si>
  <si>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</si>
  <si>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</si>
  <si>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</si>
  <si>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</si>
  <si>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</si>
  <si>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</si>
  <si>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</si>
  <si>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</si>
  <si>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</si>
  <si>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</si>
  <si>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</si>
  <si>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</si>
  <si>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</si>
  <si>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</si>
  <si>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</si>
  <si>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</si>
  <si>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</si>
  <si>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</si>
  <si>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</si>
  <si>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</si>
  <si>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</si>
  <si>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</si>
  <si>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</si>
  <si>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</si>
  <si>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</si>
  <si>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</si>
  <si>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</si>
  <si>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</si>
  <si>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</si>
  <si>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</si>
  <si>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</si>
  <si>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</si>
  <si>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</si>
  <si>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</si>
  <si>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</si>
  <si>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</si>
  <si>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</si>
  <si>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</si>
  <si>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</si>
  <si>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</si>
  <si>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</si>
  <si>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</si>
  <si>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</si>
  <si>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</si>
  <si>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</si>
  <si>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</si>
  <si>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</si>
  <si>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</si>
  <si>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</si>
  <si>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</si>
  <si>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</si>
  <si>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</si>
  <si>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</si>
  <si>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</si>
  <si>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</si>
  <si>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</si>
  <si>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</si>
  <si>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</si>
  <si>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</si>
  <si>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</si>
  <si>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</si>
  <si>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</si>
  <si>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</si>
  <si>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</si>
  <si>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</si>
  <si>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</si>
  <si>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</si>
  <si>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</si>
  <si>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</si>
  <si>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</si>
  <si>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</si>
  <si>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</si>
  <si>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</si>
  <si>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</si>
  <si>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</si>
  <si>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</si>
  <si>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</si>
  <si>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</si>
  <si>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</si>
  <si>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</si>
  <si>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</si>
  <si>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</si>
  <si>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</si>
  <si>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</si>
  <si>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</si>
  <si>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</si>
  <si>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</si>
  <si>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</si>
  <si>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</si>
  <si>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</si>
  <si>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</si>
  <si>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</si>
  <si>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</si>
  <si>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</si>
  <si>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</si>
  <si>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</si>
  <si>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</si>
  <si>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</si>
  <si>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</si>
  <si>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</si>
  <si>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</si>
  <si>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</si>
  <si>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</si>
  <si>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</si>
  <si>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</si>
  <si>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</si>
  <si>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</si>
  <si>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</si>
  <si>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</si>
  <si>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</si>
  <si>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</si>
  <si>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</si>
  <si>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</si>
  <si>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</si>
  <si>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</si>
  <si>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</si>
  <si>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</si>
  <si>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</si>
  <si>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</si>
  <si>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</si>
  <si>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</si>
  <si>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</si>
  <si>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</si>
  <si>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</si>
  <si>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</si>
  <si>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</si>
  <si>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</si>
  <si>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</si>
  <si>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</si>
  <si>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</si>
  <si>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</si>
  <si>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</si>
  <si>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</si>
  <si>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</si>
  <si>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</si>
  <si>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</si>
  <si>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</si>
  <si>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</si>
  <si>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</si>
  <si>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</si>
  <si>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</si>
  <si>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</si>
  <si>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</si>
  <si>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</si>
  <si>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</si>
  <si>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</si>
  <si>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</si>
  <si>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</si>
  <si>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</si>
  <si>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</si>
  <si>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</si>
  <si>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</si>
  <si>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</si>
  <si>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</si>
  <si>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</si>
  <si>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</si>
  <si>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</si>
  <si>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</si>
  <si>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</si>
  <si>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</si>
  <si>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</si>
  <si>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</si>
  <si>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</si>
  <si>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</si>
  <si>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</si>
  <si>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</si>
  <si>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</si>
  <si>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</si>
  <si>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</si>
  <si>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</si>
  <si>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</si>
  <si>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</si>
  <si>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</si>
  <si>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</si>
  <si>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</si>
  <si>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</si>
  <si>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</si>
  <si>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</si>
  <si>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</si>
  <si>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</si>
  <si>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</si>
  <si>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</si>
  <si>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</si>
  <si>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</si>
  <si>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</si>
  <si>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</si>
  <si>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</si>
  <si>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</si>
  <si>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</si>
  <si>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</si>
  <si>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</si>
  <si>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</si>
  <si>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</si>
  <si>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</si>
  <si>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</si>
  <si>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</si>
  <si>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</si>
  <si>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</si>
  <si>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</si>
  <si>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</si>
  <si>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</si>
  <si>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</si>
  <si>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</si>
  <si>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</si>
  <si>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</si>
  <si>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</si>
  <si>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</si>
  <si>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</si>
  <si>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</si>
  <si>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</si>
  <si>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</si>
  <si>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</si>
  <si>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</si>
  <si>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</si>
  <si>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</si>
  <si>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</si>
  <si>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</si>
  <si>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</si>
  <si>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</si>
  <si>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</si>
  <si>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</si>
  <si>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</si>
  <si>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</si>
  <si>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</si>
  <si>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</si>
  <si>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</si>
  <si>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</si>
  <si>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</si>
  <si>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</si>
  <si>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</si>
  <si>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</si>
  <si>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</si>
  <si>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</si>
  <si>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</si>
  <si>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</si>
  <si>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</si>
  <si>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</si>
  <si>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</si>
  <si>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</si>
  <si>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</si>
  <si>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</si>
  <si>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</si>
  <si>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</si>
  <si>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</si>
  <si>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</si>
  <si>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</si>
  <si>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</si>
  <si>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</si>
  <si>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</si>
  <si>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</si>
  <si>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</si>
  <si>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</si>
  <si>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</si>
  <si>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</si>
  <si>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</si>
  <si>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</si>
  <si>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</si>
  <si>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</si>
  <si>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</si>
  <si>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</si>
  <si>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</si>
  <si>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</si>
  <si>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</si>
  <si>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</si>
  <si>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</si>
  <si>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</si>
  <si>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</si>
  <si>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</si>
  <si>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</si>
  <si>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</si>
  <si>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</si>
  <si>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</si>
  <si>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</si>
  <si>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</si>
  <si>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</si>
  <si>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</si>
  <si>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</si>
  <si>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</si>
  <si>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</si>
  <si>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</si>
  <si>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</si>
  <si>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</si>
  <si>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</si>
  <si>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</si>
  <si>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</si>
  <si>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</si>
  <si>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</si>
  <si>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</si>
  <si>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</si>
  <si>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</si>
  <si>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</si>
  <si>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</si>
  <si>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</si>
  <si>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</si>
  <si>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</si>
  <si>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</si>
  <si>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</si>
  <si>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</si>
  <si>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</si>
  <si>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</si>
  <si>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</si>
  <si>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</si>
  <si>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</si>
  <si>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</si>
  <si>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</si>
  <si>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</si>
  <si>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</si>
  <si>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</si>
  <si>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</si>
  <si>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</si>
  <si>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</si>
  <si>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</si>
  <si>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</si>
  <si>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</si>
  <si>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</si>
  <si>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</si>
  <si>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</si>
  <si>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</si>
  <si>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</si>
  <si>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</si>
  <si>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</si>
  <si>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</si>
  <si>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</si>
  <si>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</si>
  <si>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</si>
  <si>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</si>
  <si>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</si>
  <si>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</si>
  <si>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</si>
  <si>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</si>
  <si>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</si>
  <si>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</si>
  <si>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</si>
  <si>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</si>
  <si>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</si>
  <si>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</si>
  <si>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</si>
  <si>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</si>
  <si>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</si>
  <si>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</si>
  <si>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</si>
  <si>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</si>
  <si>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</si>
  <si>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</si>
  <si>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</si>
  <si>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</si>
  <si>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</si>
  <si>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</si>
  <si>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</si>
  <si>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</si>
  <si>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</si>
  <si>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</si>
  <si>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</si>
  <si>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</si>
  <si>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</si>
  <si>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</si>
  <si>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</si>
  <si>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</si>
  <si>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</si>
  <si>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</si>
  <si>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</si>
  <si>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</si>
  <si>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</si>
  <si>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</si>
  <si>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</si>
  <si>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</si>
  <si>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</si>
  <si>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</si>
  <si>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</si>
  <si>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</si>
  <si>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</si>
  <si>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</si>
  <si>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</si>
  <si>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</si>
  <si>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</si>
  <si>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</si>
  <si>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</si>
  <si>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</si>
  <si>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</si>
  <si>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</si>
  <si>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</si>
  <si>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</si>
  <si>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</si>
  <si>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</si>
  <si>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</si>
  <si>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</si>
  <si>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</si>
  <si>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</si>
  <si>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</si>
  <si>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</si>
  <si>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</si>
  <si>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</si>
  <si>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</si>
  <si>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</si>
  <si>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</si>
  <si>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</si>
  <si>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</si>
  <si>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</si>
  <si>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</si>
  <si>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</si>
  <si>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</si>
  <si>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</si>
  <si>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</si>
  <si>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</si>
  <si>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</si>
  <si>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</si>
  <si>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</si>
  <si>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</si>
  <si>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</si>
  <si>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</si>
  <si>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</si>
  <si>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</si>
  <si>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</si>
  <si>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</si>
  <si>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</si>
  <si>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</si>
  <si>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</si>
  <si>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</si>
  <si>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</si>
  <si>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</si>
  <si>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</si>
  <si>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</si>
  <si>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</si>
  <si>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</si>
  <si>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</si>
  <si>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</si>
  <si>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</si>
  <si>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</si>
  <si>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</si>
  <si>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</si>
  <si>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</si>
  <si>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</si>
  <si>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</si>
  <si>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</si>
  <si>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</si>
  <si>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</si>
  <si>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</si>
  <si>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</si>
  <si>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</si>
  <si>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</si>
  <si>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</si>
  <si>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</si>
  <si>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</si>
  <si>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</si>
  <si>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</si>
  <si>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</si>
  <si>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</si>
  <si>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</si>
  <si>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</si>
  <si>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</si>
  <si>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</si>
  <si>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</si>
  <si>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</si>
  <si>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</si>
  <si>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</si>
  <si>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</si>
  <si>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</si>
  <si>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</si>
  <si>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</si>
  <si>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</si>
  <si>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</si>
  <si>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</si>
  <si>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</si>
  <si>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</si>
  <si>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</si>
  <si>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</si>
  <si>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</si>
  <si>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</si>
  <si>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</si>
  <si>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</si>
  <si>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</si>
  <si>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</si>
  <si>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</si>
  <si>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</si>
  <si>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</si>
  <si>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</si>
  <si>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</si>
  <si>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</si>
  <si>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</si>
  <si>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</si>
  <si>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</si>
  <si>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</si>
  <si>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</si>
  <si>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</si>
  <si>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</si>
  <si>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</si>
  <si>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</si>
  <si>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</si>
  <si>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</si>
  <si>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</si>
  <si>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</si>
  <si>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</si>
  <si>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</si>
  <si>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</si>
  <si>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</si>
  <si>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</si>
  <si>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</si>
  <si>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</si>
  <si>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</si>
  <si>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</si>
  <si>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</si>
  <si>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</si>
  <si>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</si>
  <si>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</si>
  <si>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</si>
  <si>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</si>
  <si>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</si>
  <si>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</si>
  <si>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</si>
  <si>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</si>
  <si>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</si>
  <si>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</si>
  <si>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</si>
  <si>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</si>
  <si>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</si>
  <si>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</si>
  <si>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</si>
  <si>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</si>
  <si>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</si>
  <si>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</si>
  <si>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</si>
  <si>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</si>
  <si>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</si>
  <si>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</si>
  <si>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</si>
  <si>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</si>
  <si>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</si>
  <si>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</si>
  <si>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</si>
  <si>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</si>
  <si>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</si>
  <si>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</si>
  <si>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</si>
  <si>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</si>
  <si>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</si>
  <si>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</si>
  <si>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</si>
  <si>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</si>
  <si>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</si>
  <si>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</si>
  <si>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</si>
  <si>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</si>
  <si>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</si>
  <si>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</si>
  <si>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</si>
  <si>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</si>
  <si>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</si>
  <si>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</si>
  <si>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</si>
  <si>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</si>
  <si>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</si>
  <si>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</si>
  <si>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</si>
  <si>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</si>
  <si>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</si>
  <si>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</si>
  <si>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</si>
  <si>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</si>
  <si>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</si>
  <si>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</si>
  <si>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</si>
  <si>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</si>
  <si>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</si>
  <si>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</si>
  <si>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</si>
  <si>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</si>
  <si>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</si>
  <si>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</si>
  <si>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</si>
  <si>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</si>
  <si>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</si>
  <si>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</si>
  <si>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</si>
  <si>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</si>
  <si>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</si>
  <si>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</si>
  <si>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</si>
  <si>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</si>
  <si>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</si>
  <si>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</si>
  <si>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</si>
  <si>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</si>
  <si>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</si>
  <si>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</si>
  <si>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</si>
  <si>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</si>
  <si>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</si>
  <si>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</si>
  <si>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</si>
  <si>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</si>
  <si>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</si>
  <si>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</si>
  <si>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</si>
  <si>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</si>
  <si>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</si>
  <si>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</si>
  <si>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</si>
  <si>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</si>
  <si>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</si>
  <si>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</si>
  <si>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</si>
  <si>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</si>
  <si>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</si>
  <si>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</si>
  <si>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</si>
  <si>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</si>
  <si>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</si>
  <si>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</si>
  <si>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</si>
  <si>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</si>
  <si>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</si>
  <si>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</si>
  <si>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</si>
  <si>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</si>
  <si>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</si>
  <si>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</si>
  <si>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</si>
  <si>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</si>
  <si>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</si>
  <si>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</si>
  <si>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</si>
  <si>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</si>
  <si>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</si>
  <si>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</si>
  <si>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</si>
  <si>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</si>
  <si>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</si>
  <si>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</si>
  <si>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</si>
  <si>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</si>
  <si>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</si>
  <si>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</si>
  <si>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</si>
  <si>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</si>
  <si>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</si>
  <si>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</si>
  <si>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</si>
  <si>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</si>
  <si>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</si>
  <si>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</si>
  <si>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</si>
  <si>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</si>
  <si>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</si>
  <si>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</si>
  <si>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</si>
  <si>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</si>
  <si>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</si>
  <si>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</si>
  <si>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</si>
  <si>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</si>
  <si>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</si>
  <si>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</si>
  <si>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</si>
  <si>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</si>
  <si>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</si>
  <si>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</si>
  <si>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</si>
  <si>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</si>
  <si>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</si>
  <si>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</si>
  <si>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</si>
  <si>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</si>
  <si>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</si>
  <si>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</si>
  <si>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</si>
  <si>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</si>
  <si>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</si>
  <si>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</si>
  <si>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</si>
  <si>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</si>
  <si>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</si>
  <si>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</si>
  <si>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</si>
  <si>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</si>
  <si>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</si>
  <si>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</si>
  <si>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</si>
  <si>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</si>
  <si>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</si>
  <si>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</si>
  <si>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</si>
  <si>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</si>
  <si>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</si>
  <si>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</si>
  <si>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</si>
  <si>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</si>
  <si>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</si>
  <si>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</si>
  <si>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</si>
  <si>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</si>
  <si>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</si>
  <si>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</si>
  <si>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</si>
  <si>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</si>
  <si>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</si>
  <si>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</si>
  <si>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</si>
  <si>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</si>
  <si>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</si>
  <si>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</si>
  <si>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</si>
  <si>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</si>
  <si>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</si>
  <si>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</si>
  <si>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</si>
  <si>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</si>
  <si>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</si>
  <si>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</si>
  <si>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</si>
  <si>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</si>
  <si>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</si>
  <si>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</si>
  <si>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</si>
  <si>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</si>
  <si>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</si>
  <si>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</si>
  <si>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</si>
  <si>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</si>
  <si>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</si>
  <si>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</si>
  <si>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</si>
  <si>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</si>
  <si>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</si>
  <si>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</si>
  <si>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</si>
  <si>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</si>
  <si>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</si>
  <si>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</si>
  <si>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</si>
  <si>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</si>
  <si>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</si>
  <si>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</si>
  <si>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</si>
  <si>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</si>
  <si>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</si>
  <si>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</si>
  <si>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</si>
  <si>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</si>
  <si>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</si>
  <si>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</si>
  <si>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</si>
  <si>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</si>
  <si>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</si>
  <si>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</si>
  <si>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</si>
  <si>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</si>
  <si>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</si>
  <si>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</si>
  <si>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</si>
  <si>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</si>
  <si>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</si>
  <si>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</si>
  <si>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</si>
  <si>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</si>
  <si>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</si>
  <si>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</si>
  <si>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</si>
  <si>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</si>
  <si>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</si>
  <si>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</si>
  <si>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</si>
  <si>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</si>
  <si>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</si>
  <si>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</si>
  <si>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</si>
  <si>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</si>
  <si>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</si>
  <si>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</si>
  <si>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</si>
  <si>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</si>
  <si>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</si>
  <si>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</si>
  <si>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</si>
  <si>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</si>
  <si>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</si>
  <si>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</si>
  <si>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</si>
  <si>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</si>
  <si>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</si>
  <si>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</si>
  <si>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</si>
  <si>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</si>
  <si>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</si>
  <si>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</si>
  <si>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</si>
  <si>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</si>
  <si>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</si>
  <si>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</si>
  <si>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</si>
  <si>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</si>
  <si>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</si>
  <si>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</si>
  <si>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</si>
  <si>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</si>
  <si>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</si>
  <si>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</si>
  <si>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</si>
  <si>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</si>
  <si>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</si>
  <si>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</si>
  <si>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</si>
  <si>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</si>
  <si>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</si>
  <si>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</si>
  <si>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</si>
  <si>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</si>
  <si>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</si>
  <si>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</si>
  <si>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</si>
  <si>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</si>
  <si>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</si>
  <si>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</si>
  <si>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</si>
  <si>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</si>
  <si>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</si>
  <si>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</si>
  <si>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</si>
  <si>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</si>
  <si>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</si>
  <si>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</si>
  <si>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</si>
  <si>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</si>
  <si>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</si>
  <si>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</si>
  <si>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</si>
  <si>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</si>
  <si>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</si>
  <si>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</si>
  <si>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</si>
  <si>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</si>
  <si>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</si>
  <si>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</si>
  <si>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</si>
  <si>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</si>
  <si>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</si>
  <si>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</si>
  <si>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</si>
  <si>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</si>
  <si>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</si>
  <si>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</si>
  <si>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</si>
  <si>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</si>
  <si>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</si>
  <si>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</si>
  <si>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</si>
  <si>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</si>
  <si>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</si>
  <si>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</si>
  <si>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</si>
  <si>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</si>
  <si>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</si>
  <si>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</si>
  <si>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</si>
  <si>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</si>
  <si>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</si>
  <si>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</si>
  <si>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</si>
  <si>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</si>
  <si>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</si>
  <si>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</si>
  <si>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</si>
  <si>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</si>
  <si>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</si>
  <si>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</si>
  <si>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</si>
  <si>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</si>
  <si>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</si>
  <si>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</si>
  <si>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</si>
  <si>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</si>
  <si>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</si>
  <si>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</si>
  <si>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</si>
  <si>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</si>
  <si>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</si>
  <si>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</si>
  <si>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</si>
  <si>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</si>
  <si>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</si>
  <si>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</si>
  <si>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</si>
  <si>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</si>
  <si>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</si>
  <si>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</si>
  <si>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</si>
  <si>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</si>
  <si>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</si>
  <si>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</si>
  <si>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</si>
  <si>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</si>
  <si>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</si>
  <si>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</si>
  <si>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</si>
  <si>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</si>
  <si>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</si>
  <si>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</si>
  <si>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</si>
  <si>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</si>
  <si>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</si>
  <si>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</si>
  <si>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</si>
  <si>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</si>
  <si>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</si>
  <si>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</si>
  <si>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</si>
  <si>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</si>
  <si>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</si>
  <si>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</si>
  <si>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</si>
  <si>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</si>
  <si>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</si>
  <si>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</si>
  <si>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</si>
  <si>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</si>
  <si>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</si>
  <si>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</si>
  <si>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</si>
  <si>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</si>
  <si>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</si>
  <si>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</si>
  <si>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</si>
  <si>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</si>
  <si>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</si>
  <si>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</si>
  <si>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</si>
  <si>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</si>
  <si>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</si>
  <si>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</si>
  <si>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</si>
  <si>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</si>
  <si>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</si>
  <si>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</si>
  <si>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</si>
  <si>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</si>
  <si>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</si>
  <si>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</si>
  <si>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</si>
  <si>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</si>
  <si>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</si>
  <si>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</si>
  <si>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</si>
  <si>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</si>
  <si>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</si>
  <si>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</si>
  <si>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</si>
  <si>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</si>
  <si>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</si>
  <si>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</si>
  <si>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</si>
  <si>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</si>
  <si>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</si>
  <si>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</si>
  <si>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</si>
  <si>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</si>
  <si>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</si>
  <si>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</si>
  <si>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</si>
  <si>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</si>
  <si>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</si>
  <si>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</si>
  <si>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</si>
  <si>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</si>
  <si>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</si>
  <si>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</si>
  <si>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</si>
  <si>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</si>
  <si>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</si>
  <si>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</si>
  <si>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</si>
  <si>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</si>
  <si>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</si>
  <si>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</si>
  <si>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</si>
  <si>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</si>
  <si>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</si>
  <si>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</si>
  <si>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</si>
  <si>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</si>
  <si>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</si>
  <si>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</si>
  <si>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</si>
  <si>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</si>
  <si>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</si>
  <si>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</si>
  <si>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</si>
  <si>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</si>
  <si>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</si>
  <si>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</si>
  <si>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</si>
  <si>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</si>
  <si>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</si>
  <si>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</si>
  <si>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</si>
  <si>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</si>
  <si>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</si>
  <si>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</si>
  <si>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</si>
  <si>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</si>
  <si>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</si>
  <si>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</si>
  <si>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</si>
  <si>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</si>
  <si>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</si>
  <si>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</si>
  <si>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</si>
  <si>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</si>
  <si>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</si>
  <si>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</si>
  <si>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</si>
  <si>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</si>
  <si>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</si>
  <si>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</si>
  <si>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</si>
  <si>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</si>
  <si>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</si>
  <si>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</si>
  <si>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</si>
  <si>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</si>
  <si>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</si>
  <si>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</si>
  <si>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</si>
  <si>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</si>
  <si>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</si>
  <si>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</si>
  <si>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</si>
  <si>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</si>
  <si>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</si>
  <si>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</si>
  <si>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</si>
  <si>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</si>
  <si>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</si>
  <si>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</si>
  <si>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</si>
  <si>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</si>
  <si>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</si>
  <si>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</si>
  <si>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</si>
  <si>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</si>
  <si>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</si>
  <si>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</si>
  <si>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</si>
  <si>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</si>
  <si>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</si>
  <si>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</si>
  <si>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</si>
  <si>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</si>
  <si>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</si>
  <si>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</si>
  <si>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</si>
  <si>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</si>
  <si>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</si>
  <si>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</si>
  <si>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</si>
  <si>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</si>
  <si>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</si>
  <si>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</si>
  <si>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</si>
  <si>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</si>
  <si>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</si>
  <si>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</si>
  <si>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</si>
  <si>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</si>
  <si>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</si>
  <si>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</si>
  <si>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</si>
  <si>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</si>
  <si>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</si>
  <si>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</si>
  <si>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</si>
  <si>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</si>
  <si>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</si>
  <si>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</si>
  <si>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</si>
  <si>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</si>
  <si>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</si>
  <si>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</si>
  <si>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</si>
  <si>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</si>
  <si>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</si>
  <si>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</si>
  <si>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</si>
  <si>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</si>
  <si>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</si>
  <si>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</si>
  <si>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</si>
  <si>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</si>
  <si>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</si>
  <si>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</si>
  <si>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</si>
  <si>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</si>
  <si>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</si>
  <si>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</si>
  <si>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</si>
  <si>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</si>
  <si>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</si>
  <si>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</si>
  <si>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</si>
  <si>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</si>
  <si>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</si>
  <si>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</si>
  <si>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</si>
  <si>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</si>
  <si>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</si>
  <si>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</si>
  <si>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</si>
  <si>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</si>
  <si>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</si>
  <si>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</si>
  <si>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</si>
  <si>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</si>
  <si>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</si>
  <si>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</si>
  <si>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</si>
  <si>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</si>
  <si>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</si>
  <si>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</si>
  <si>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</si>
  <si>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</si>
  <si>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</si>
  <si>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</si>
  <si>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</si>
  <si>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</si>
  <si>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</si>
  <si>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</si>
  <si>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</si>
  <si>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</si>
  <si>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</si>
  <si>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</si>
  <si>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</si>
  <si>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</si>
  <si>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</si>
  <si>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</si>
  <si>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</si>
  <si>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</si>
  <si>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</si>
  <si>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</si>
  <si>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</si>
  <si>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</si>
  <si>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</si>
  <si>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</si>
  <si>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</si>
  <si>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</si>
  <si>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</si>
  <si>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</si>
  <si>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</si>
  <si>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</si>
  <si>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</si>
  <si>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</si>
  <si>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</si>
  <si>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</si>
  <si>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</si>
  <si>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</si>
  <si>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</si>
  <si>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</si>
  <si>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</si>
  <si>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</si>
  <si>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</si>
  <si>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</si>
  <si>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</si>
  <si>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</si>
  <si>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</si>
  <si>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</si>
  <si>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</si>
  <si>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</si>
  <si>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</si>
  <si>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</si>
  <si>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</si>
  <si>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</si>
  <si>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</si>
  <si>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</si>
  <si>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</si>
  <si>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</si>
  <si>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</si>
  <si>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</si>
  <si>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</si>
  <si>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</si>
  <si>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</si>
  <si>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</si>
  <si>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</si>
  <si>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</si>
  <si>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</si>
  <si>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</si>
  <si>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</si>
  <si>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</si>
  <si>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</si>
  <si>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</si>
  <si>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</si>
  <si>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</si>
  <si>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</si>
  <si>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</si>
  <si>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</si>
  <si>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</si>
  <si>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</si>
  <si>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</si>
  <si>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</si>
  <si>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</si>
  <si>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</si>
  <si>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</si>
  <si>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</si>
  <si>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</si>
  <si>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</si>
  <si>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</si>
  <si>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</si>
  <si>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</si>
  <si>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</si>
  <si>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</si>
  <si>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</si>
  <si>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</si>
  <si>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</si>
  <si>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</si>
  <si>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</si>
  <si>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</si>
  <si>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</si>
  <si>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</si>
  <si>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</si>
  <si>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</si>
  <si>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</si>
  <si>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</si>
  <si>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</si>
  <si>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</si>
  <si>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</si>
  <si>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</si>
  <si>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</si>
  <si>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</si>
  <si>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</si>
  <si>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</si>
  <si>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</si>
  <si>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</si>
  <si>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</si>
  <si>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</si>
  <si>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</si>
  <si>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</si>
  <si>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</si>
  <si>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</si>
  <si>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</si>
  <si>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</si>
  <si>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</si>
  <si>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</si>
  <si>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</si>
  <si>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</si>
  <si>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</si>
  <si>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</si>
  <si>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</si>
  <si>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</si>
  <si>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</si>
  <si>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</si>
  <si>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</si>
  <si>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</si>
  <si>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</si>
  <si>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</si>
  <si>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</si>
  <si>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</si>
  <si>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</si>
  <si>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</si>
  <si>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</si>
  <si>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</si>
  <si>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</si>
  <si>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</si>
  <si>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</si>
  <si>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</si>
  <si>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</si>
  <si>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</si>
  <si>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</si>
  <si>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</si>
  <si>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</si>
  <si>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</si>
  <si>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</si>
  <si>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</si>
  <si>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</si>
  <si>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</si>
  <si>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</si>
  <si>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</si>
  <si>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</si>
  <si>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</si>
  <si>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</si>
  <si>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</si>
  <si>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</si>
  <si>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</si>
  <si>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</si>
  <si>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</si>
  <si>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</si>
  <si>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</si>
  <si>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</si>
  <si>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</si>
  <si>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</si>
  <si>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</si>
  <si>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</si>
  <si>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</si>
  <si>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</si>
  <si>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</si>
  <si>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</si>
  <si>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</si>
  <si>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</si>
  <si>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</si>
  <si>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</si>
  <si>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</si>
  <si>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</si>
  <si>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</si>
  <si>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</si>
  <si>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</si>
  <si>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</si>
  <si>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</si>
  <si>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</si>
  <si>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</si>
  <si>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</si>
  <si>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</si>
  <si>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</si>
  <si>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</si>
  <si>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</si>
  <si>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</si>
  <si>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</si>
  <si>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</si>
  <si>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</si>
  <si>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</si>
  <si>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</si>
  <si>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</si>
  <si>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</si>
  <si>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</si>
  <si>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</si>
  <si>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</si>
  <si>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</si>
  <si>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</si>
  <si>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</si>
  <si>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</si>
  <si>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</si>
  <si>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</si>
  <si>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</si>
  <si>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</si>
  <si>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</si>
  <si>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</si>
  <si>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</si>
  <si>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</si>
  <si>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</si>
  <si>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</si>
  <si>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</si>
  <si>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</si>
  <si>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</si>
  <si>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</si>
  <si>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</si>
  <si>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</si>
  <si>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</si>
  <si>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</si>
  <si>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</si>
  <si>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</si>
  <si>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</si>
  <si>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</si>
  <si>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</si>
  <si>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</si>
  <si>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</si>
  <si>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</si>
  <si>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</si>
  <si>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</si>
  <si>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</si>
  <si>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</si>
  <si>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</si>
  <si>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</si>
  <si>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</si>
  <si>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</si>
  <si>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</si>
  <si>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</si>
  <si>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</si>
  <si>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</si>
  <si>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</si>
  <si>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</si>
  <si>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</si>
  <si>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</si>
  <si>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</si>
  <si>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</si>
  <si>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</si>
  <si>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</si>
  <si>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</si>
  <si>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</si>
  <si>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</si>
  <si>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</si>
  <si>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</si>
  <si>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</si>
  <si>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</si>
  <si>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</si>
  <si>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</si>
  <si>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</si>
  <si>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</si>
  <si>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</si>
  <si>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</si>
  <si>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</si>
  <si>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</si>
  <si>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</si>
  <si>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</si>
  <si>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</si>
  <si>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</si>
  <si>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</si>
  <si>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</si>
  <si>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</si>
  <si>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</si>
  <si>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</si>
  <si>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</si>
  <si>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</si>
  <si>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</si>
  <si>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</si>
  <si>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</si>
  <si>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</si>
  <si>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</si>
  <si>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</si>
  <si>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</si>
  <si>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</si>
  <si>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</si>
  <si>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</si>
  <si>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</si>
  <si>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</si>
  <si>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</si>
  <si>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</si>
  <si>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</si>
  <si>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</si>
  <si>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</si>
  <si>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</si>
  <si>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</si>
  <si>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</si>
  <si>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</si>
  <si>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</si>
  <si>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</si>
  <si>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</si>
  <si>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</si>
  <si>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</si>
  <si>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</si>
  <si>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</si>
  <si>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</si>
  <si>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</si>
  <si>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</si>
  <si>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</si>
  <si>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</si>
  <si>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</si>
  <si>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</si>
  <si>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</si>
  <si>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</si>
  <si>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</si>
  <si>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</si>
  <si>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</si>
  <si>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</si>
  <si>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</si>
  <si>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</si>
  <si>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</si>
  <si>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</si>
  <si>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</si>
  <si>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</si>
  <si>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</si>
  <si>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</si>
  <si>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</si>
  <si>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</si>
  <si>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</si>
  <si>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</si>
  <si>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</si>
  <si>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</si>
  <si>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</si>
  <si>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</si>
  <si>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</si>
  <si>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</si>
  <si>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</si>
  <si>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</si>
  <si>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</si>
  <si>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</si>
  <si>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</si>
  <si>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</si>
  <si>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</si>
  <si>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</si>
  <si>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</si>
  <si>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</si>
  <si>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</si>
  <si>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</si>
  <si>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</si>
  <si>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</si>
  <si>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</si>
  <si>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</si>
  <si>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</si>
  <si>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</si>
  <si>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</si>
  <si>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</si>
  <si>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</si>
  <si>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</si>
  <si>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</si>
  <si>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</si>
  <si>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</si>
  <si>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</si>
  <si>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</si>
  <si>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</si>
  <si>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</si>
  <si>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</si>
  <si>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</si>
  <si>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</si>
  <si>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</si>
  <si>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</si>
  <si>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</si>
  <si>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</si>
  <si>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</si>
  <si>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</si>
  <si>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</si>
  <si>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</si>
  <si>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</si>
  <si>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</si>
  <si>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</si>
  <si>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</si>
  <si>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</si>
  <si>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</si>
  <si>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</si>
  <si>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</si>
  <si>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</si>
  <si>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</si>
  <si>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</si>
  <si>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</si>
  <si>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</si>
  <si>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</si>
  <si>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</si>
  <si>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</si>
  <si>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</si>
  <si>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</si>
  <si>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</si>
  <si>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</si>
  <si>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</si>
  <si>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</si>
  <si>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</si>
  <si>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</si>
  <si>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</si>
  <si>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</si>
  <si>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</si>
  <si>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</si>
  <si>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</si>
  <si>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</si>
  <si>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</si>
  <si>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</si>
  <si>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</si>
  <si>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</si>
  <si>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</si>
  <si>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</si>
  <si>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</si>
  <si>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</si>
  <si>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</si>
  <si>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</si>
  <si>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</si>
  <si>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</si>
  <si>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</si>
  <si>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</si>
  <si>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</si>
  <si>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</si>
  <si>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</si>
  <si>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</si>
  <si>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</si>
  <si>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</si>
  <si>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</si>
  <si>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</si>
  <si>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</si>
  <si>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</si>
  <si>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</si>
  <si>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</si>
  <si>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</si>
  <si>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</si>
  <si>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</si>
  <si>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</si>
  <si>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</si>
  <si>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</si>
  <si>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</si>
  <si>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</si>
  <si>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</si>
  <si>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</si>
  <si>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</si>
  <si>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</si>
  <si>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</si>
  <si>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</si>
  <si>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</si>
  <si>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</si>
  <si>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</si>
  <si>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</si>
  <si>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</si>
  <si>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</si>
  <si>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</si>
  <si>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</si>
  <si>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</si>
  <si>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</si>
  <si>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</si>
  <si>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</si>
  <si>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</si>
  <si>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</si>
  <si>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</si>
  <si>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</si>
  <si>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</si>
  <si>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</si>
  <si>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</si>
  <si>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</si>
  <si>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</si>
  <si>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</si>
  <si>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</si>
  <si>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</si>
  <si>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</si>
  <si>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</si>
  <si>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</si>
  <si>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</si>
  <si>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</si>
  <si>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</si>
  <si>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</si>
  <si>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</si>
  <si>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</si>
  <si>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</si>
  <si>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</si>
  <si>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</si>
  <si>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</si>
  <si>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</si>
  <si>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</si>
  <si>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</si>
  <si>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</si>
  <si>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</si>
  <si>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</si>
  <si>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</si>
  <si>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</si>
  <si>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</si>
  <si>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</si>
  <si>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</si>
  <si>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</si>
  <si>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</si>
  <si>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</si>
  <si>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</si>
  <si>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</si>
  <si>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</si>
  <si>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</si>
  <si>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</si>
  <si>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</si>
  <si>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</si>
  <si>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</si>
  <si>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</si>
  <si>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</si>
  <si>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</si>
  <si>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</si>
  <si>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</si>
  <si>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</si>
  <si>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</si>
  <si>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</si>
  <si>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</si>
  <si>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</si>
  <si>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</si>
  <si>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</si>
  <si>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</si>
  <si>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</si>
  <si>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</si>
  <si>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</si>
  <si>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</si>
  <si>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</si>
  <si>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</si>
  <si>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</si>
  <si>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</si>
  <si>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</si>
  <si>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</si>
  <si>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</si>
  <si>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</si>
  <si>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</si>
  <si>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</si>
  <si>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</si>
  <si>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</si>
  <si>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</si>
  <si>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</si>
  <si>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</si>
  <si>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</si>
  <si>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</si>
  <si>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</si>
  <si>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</si>
  <si>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</si>
  <si>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</si>
  <si>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</si>
  <si>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</si>
  <si>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</si>
  <si>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</si>
  <si>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</si>
  <si>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</si>
  <si>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</si>
  <si>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</si>
  <si>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</si>
  <si>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</si>
  <si>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</si>
  <si>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</si>
  <si>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</si>
  <si>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</si>
  <si>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</si>
  <si>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</si>
  <si>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</si>
  <si>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</si>
  <si>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</si>
  <si>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</si>
  <si>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</si>
  <si>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</si>
  <si>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</si>
  <si>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</si>
  <si>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</si>
  <si>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</si>
  <si>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</si>
  <si>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</si>
  <si>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</si>
  <si>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</si>
  <si>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</si>
  <si>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</si>
  <si>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</si>
  <si>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</si>
  <si>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</si>
  <si>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</si>
  <si>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</si>
  <si>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</si>
  <si>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</si>
  <si>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</si>
  <si>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</si>
  <si>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</si>
  <si>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</si>
  <si>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</si>
  <si>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</si>
  <si>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</si>
  <si>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</si>
  <si>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</si>
  <si>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</si>
  <si>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</si>
  <si>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</si>
  <si>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</si>
  <si>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</si>
  <si>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</si>
  <si>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</si>
  <si>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</si>
  <si>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</si>
  <si>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</si>
  <si>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</si>
  <si>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</si>
  <si>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</si>
  <si>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</si>
  <si>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</si>
  <si>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</si>
  <si>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</si>
  <si>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</si>
  <si>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</si>
  <si>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</si>
  <si>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</si>
  <si>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</si>
  <si>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</si>
  <si>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</si>
  <si>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</si>
  <si>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</si>
  <si>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</si>
  <si>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</si>
  <si>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</si>
  <si>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</si>
  <si>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</si>
  <si>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</si>
  <si>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</si>
  <si>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</si>
  <si>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</si>
  <si>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</si>
  <si>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</si>
  <si>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</si>
  <si>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</si>
  <si>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</si>
  <si>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</si>
  <si>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</si>
  <si>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</si>
  <si>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</si>
  <si>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</si>
  <si>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</si>
  <si>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</si>
  <si>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</si>
  <si>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</si>
  <si>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</si>
  <si>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</si>
  <si>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</si>
  <si>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</si>
  <si>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</si>
  <si>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</si>
  <si>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</si>
  <si>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</si>
  <si>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</si>
  <si>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</si>
  <si>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</si>
  <si>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</si>
  <si>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</si>
  <si>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</si>
  <si>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</si>
  <si>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</si>
  <si>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</si>
  <si>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</si>
  <si>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</si>
  <si>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</si>
  <si>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</si>
  <si>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</si>
  <si>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</si>
  <si>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</si>
  <si>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</si>
  <si>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</si>
  <si>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</si>
  <si>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</si>
  <si>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</si>
  <si>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</si>
  <si>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</si>
  <si>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</si>
  <si>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</si>
  <si>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</si>
  <si>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</si>
  <si>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</si>
  <si>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</si>
  <si>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</si>
  <si>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</si>
  <si>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</si>
  <si>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</si>
  <si>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</si>
  <si>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</si>
  <si>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</si>
  <si>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</si>
  <si>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</si>
  <si>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</si>
  <si>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</si>
  <si>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</si>
  <si>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</si>
  <si>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</si>
  <si>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</si>
  <si>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</si>
  <si>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</si>
  <si>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</si>
  <si>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</si>
  <si>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</si>
  <si>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</si>
  <si>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</si>
  <si>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</si>
  <si>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</si>
  <si>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</si>
  <si>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</si>
  <si>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</si>
  <si>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</si>
  <si>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</si>
  <si>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</si>
  <si>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</si>
  <si>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</si>
  <si>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</si>
  <si>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</si>
  <si>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</si>
  <si>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</si>
  <si>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</si>
  <si>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</si>
  <si>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</si>
  <si>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</si>
  <si>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</si>
  <si>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</si>
  <si>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</si>
  <si>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</si>
  <si>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</si>
  <si>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</si>
  <si>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</si>
  <si>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</si>
  <si>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</si>
  <si>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</si>
  <si>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</si>
  <si>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</si>
  <si>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</si>
  <si>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</si>
  <si>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</si>
  <si>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</si>
  <si>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</si>
  <si>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</si>
  <si>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</si>
  <si>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</si>
  <si>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</si>
  <si>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</si>
  <si>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</si>
  <si>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</si>
  <si>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</si>
  <si>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</si>
  <si>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</si>
  <si>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</si>
  <si>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</si>
  <si>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</si>
  <si>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</si>
  <si>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</si>
  <si>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</si>
  <si>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</si>
  <si>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</si>
  <si>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</si>
  <si>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</si>
  <si>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</si>
  <si>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</si>
  <si>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</si>
  <si>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</si>
  <si>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</si>
  <si>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</si>
  <si>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</si>
  <si>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</si>
  <si>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</si>
  <si>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</si>
  <si>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</si>
  <si>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</si>
  <si>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</si>
  <si>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</si>
  <si>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</si>
  <si>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</si>
  <si>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</si>
  <si>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</si>
  <si>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</si>
  <si>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</si>
  <si>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</si>
  <si>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</si>
  <si>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</si>
  <si>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</si>
  <si>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</si>
  <si>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</si>
  <si>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</si>
  <si>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</si>
  <si>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</si>
  <si>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</si>
  <si>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</si>
  <si>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</si>
  <si>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</si>
  <si>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</si>
  <si>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</si>
  <si>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</si>
  <si>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</si>
  <si>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</si>
  <si>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</si>
  <si>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</si>
  <si>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</si>
  <si>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</si>
  <si>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</si>
  <si>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</si>
  <si>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</si>
  <si>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</si>
  <si>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</si>
  <si>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</si>
  <si>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</si>
  <si>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</si>
  <si>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</si>
  <si>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</si>
  <si>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</si>
  <si>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</si>
  <si>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</si>
  <si>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</si>
  <si>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</si>
  <si>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</si>
  <si>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</si>
  <si>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</si>
  <si>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</si>
  <si>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</si>
  <si>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</si>
  <si>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</si>
  <si>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</si>
  <si>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</si>
  <si>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</si>
  <si>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</si>
  <si>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</si>
  <si>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</si>
  <si>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</si>
  <si>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</si>
  <si>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</si>
  <si>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</si>
  <si>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</si>
  <si>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</si>
  <si>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</si>
  <si>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</si>
  <si>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</si>
  <si>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</si>
  <si>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</si>
  <si>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</si>
  <si>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</si>
  <si>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</si>
  <si>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</si>
  <si>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</si>
  <si>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</si>
  <si>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</si>
  <si>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</si>
  <si>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</si>
  <si>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</si>
  <si>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</si>
  <si>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</si>
  <si>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</si>
  <si>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</si>
  <si>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</si>
  <si>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</si>
  <si>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</si>
  <si>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</si>
  <si>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</si>
  <si>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</si>
  <si>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</si>
  <si>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</si>
  <si>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</si>
  <si>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</si>
  <si>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</si>
  <si>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</si>
  <si>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</si>
  <si>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</si>
  <si>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</si>
  <si>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</si>
  <si>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</si>
  <si>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</si>
  <si>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</si>
  <si>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</si>
  <si>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</si>
  <si>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</si>
  <si>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</si>
  <si>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</si>
  <si>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</si>
  <si>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</si>
  <si>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</si>
  <si>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</si>
  <si>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</si>
  <si>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</si>
  <si>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</si>
  <si>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</si>
  <si>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</si>
  <si>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</si>
  <si>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</si>
  <si>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</si>
  <si>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</si>
  <si>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</si>
  <si>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</si>
  <si>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</si>
  <si>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</si>
  <si>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</si>
  <si>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</si>
  <si>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</si>
  <si>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</si>
  <si>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</si>
  <si>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</si>
  <si>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</si>
  <si>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</si>
  <si>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</si>
  <si>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</si>
  <si>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</si>
  <si>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</si>
  <si>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</si>
  <si>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</si>
  <si>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</si>
  <si>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</si>
  <si>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</si>
  <si>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</si>
  <si>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</si>
  <si>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</si>
  <si>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</si>
  <si>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</si>
  <si>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</si>
  <si>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</si>
  <si>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</si>
  <si>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</si>
  <si>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</si>
  <si>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</si>
  <si>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</si>
  <si>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</si>
  <si>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</si>
  <si>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</si>
  <si>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</si>
  <si>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</si>
  <si>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</si>
  <si>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</si>
  <si>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</si>
  <si>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</si>
  <si>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</si>
  <si>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</si>
  <si>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</si>
  <si>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</si>
  <si>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</si>
  <si>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</si>
  <si>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</si>
  <si>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</si>
  <si>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</si>
  <si>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</si>
  <si>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</si>
  <si>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</si>
  <si>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</si>
  <si>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</si>
  <si>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</si>
  <si>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</si>
  <si>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</si>
  <si>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</si>
  <si>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</si>
  <si>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</si>
  <si>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</si>
  <si>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</si>
  <si>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</si>
  <si>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</si>
  <si>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</si>
  <si>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</si>
  <si>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</si>
  <si>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</si>
  <si>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</si>
  <si>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</si>
  <si>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</si>
  <si>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</si>
  <si>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</si>
  <si>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</si>
  <si>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</si>
  <si>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</si>
  <si>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</si>
  <si>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</si>
  <si>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</si>
  <si>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</si>
  <si>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</si>
  <si>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</si>
  <si>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</si>
  <si>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</si>
  <si>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</si>
  <si>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</si>
  <si>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</si>
  <si>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</si>
  <si>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</si>
  <si>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</si>
  <si>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</si>
  <si>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</si>
  <si>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</si>
  <si>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</si>
  <si>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</si>
  <si>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</si>
  <si>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</si>
  <si>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</si>
  <si>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</si>
  <si>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</si>
  <si>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</si>
  <si>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</si>
  <si>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</si>
  <si>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</si>
  <si>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</si>
  <si>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</si>
  <si>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</si>
  <si>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</si>
  <si>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</si>
  <si>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</si>
  <si>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</si>
  <si>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</si>
  <si>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</si>
  <si>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</si>
  <si>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</si>
  <si>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</si>
  <si>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</si>
  <si>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</si>
  <si>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</si>
  <si>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</si>
  <si>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</si>
  <si>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</si>
  <si>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</si>
  <si>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</si>
  <si>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</si>
  <si>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</si>
  <si>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</si>
  <si>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</si>
  <si>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</si>
  <si>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</si>
  <si>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</si>
  <si>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</si>
  <si>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</si>
  <si>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</si>
  <si>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</si>
  <si>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</si>
  <si>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</si>
  <si>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</si>
  <si>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</si>
  <si>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</si>
  <si>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</si>
  <si>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</si>
  <si>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</si>
  <si>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</si>
  <si>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</si>
  <si>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</si>
  <si>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</si>
  <si>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</si>
  <si>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</si>
  <si>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</si>
  <si>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</si>
  <si>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</si>
  <si>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</si>
  <si>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</si>
  <si>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</si>
  <si>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</si>
  <si>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</si>
  <si>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</si>
  <si>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</si>
  <si>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</si>
  <si>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</si>
  <si>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</si>
  <si>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</si>
  <si>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</si>
  <si>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</si>
  <si>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</si>
  <si>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</si>
  <si>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</si>
  <si>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</si>
  <si>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</si>
  <si>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</si>
  <si>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</si>
  <si>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</si>
  <si>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</si>
  <si>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</si>
  <si>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</si>
  <si>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</si>
  <si>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</si>
  <si>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</si>
  <si>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</si>
  <si>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</si>
  <si>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</si>
  <si>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</si>
  <si>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</si>
  <si>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</si>
  <si>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</si>
  <si>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</si>
  <si>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</si>
  <si>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</si>
  <si>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</si>
  <si>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</si>
  <si>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</si>
  <si>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</si>
  <si>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</si>
  <si>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</si>
  <si>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</si>
  <si>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</si>
  <si>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</si>
  <si>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</si>
  <si>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</si>
  <si>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</si>
  <si>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</si>
  <si>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</si>
  <si>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</si>
  <si>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</si>
  <si>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</si>
  <si>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</si>
  <si>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</si>
  <si>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</si>
  <si>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</si>
  <si>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</si>
  <si>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</si>
  <si>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</si>
  <si>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</si>
  <si>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</si>
  <si>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</si>
  <si>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</si>
  <si>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</si>
  <si>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</si>
  <si>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</si>
  <si>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</si>
  <si>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</si>
  <si>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</si>
  <si>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</si>
  <si>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</si>
  <si>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</si>
  <si>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</si>
  <si>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</si>
  <si>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</si>
  <si>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</si>
  <si>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</si>
  <si>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</si>
  <si>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</si>
  <si>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</si>
  <si>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</si>
  <si>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</si>
  <si>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</si>
  <si>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</si>
  <si>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</si>
  <si>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</si>
  <si>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</si>
  <si>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</si>
  <si>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</si>
  <si>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</si>
  <si>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</si>
  <si>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</si>
  <si>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</si>
  <si>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</si>
  <si>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</si>
  <si>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</si>
  <si>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</si>
  <si>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</si>
  <si>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</si>
  <si>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</si>
  <si>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</si>
  <si>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</si>
  <si>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</si>
  <si>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</si>
  <si>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</si>
  <si>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</si>
  <si>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</si>
  <si>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</si>
  <si>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</si>
  <si>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</si>
  <si>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</si>
  <si>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</si>
  <si>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</si>
  <si>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</si>
  <si>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</si>
  <si>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</si>
  <si>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</si>
  <si>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</si>
  <si>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</si>
  <si>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</si>
  <si>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</si>
  <si>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</si>
  <si>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</si>
  <si>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</si>
  <si>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</si>
  <si>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</si>
  <si>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</si>
  <si>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</si>
  <si>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</si>
  <si>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</si>
  <si>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</si>
  <si>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</si>
  <si>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</si>
  <si>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</si>
  <si>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</si>
  <si>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</si>
  <si>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</si>
  <si>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</si>
  <si>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</si>
  <si>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</si>
  <si>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</si>
  <si>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</si>
  <si>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</si>
  <si>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</si>
  <si>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</si>
  <si>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</si>
  <si>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</si>
  <si>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</si>
  <si>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</si>
  <si>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</si>
  <si>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</si>
  <si>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</si>
  <si>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</si>
  <si>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</si>
  <si>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</si>
  <si>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</si>
  <si>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</si>
  <si>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</si>
  <si>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</si>
  <si>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</si>
  <si>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</si>
  <si>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</si>
  <si>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</si>
  <si>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</si>
  <si>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</si>
  <si>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</si>
  <si>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</si>
  <si>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</si>
  <si>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</si>
  <si>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</si>
  <si>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</si>
  <si>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</si>
  <si>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</si>
  <si>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</si>
  <si>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</si>
  <si>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</si>
  <si>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</si>
  <si>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</si>
  <si>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</si>
  <si>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</si>
  <si>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</si>
  <si>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</si>
  <si>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</si>
  <si>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</si>
  <si>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</si>
  <si>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</si>
  <si>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</si>
  <si>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</si>
  <si>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</si>
  <si>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</si>
  <si>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</si>
  <si>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</si>
  <si>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</si>
  <si>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</si>
  <si>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</si>
  <si>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</si>
  <si>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</si>
  <si>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</si>
  <si>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</si>
  <si>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</si>
  <si>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</si>
  <si>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</si>
  <si>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</si>
  <si>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</si>
  <si>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</si>
  <si>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</si>
  <si>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</si>
  <si>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</si>
  <si>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</si>
  <si>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</si>
  <si>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</si>
  <si>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</si>
  <si>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</si>
  <si>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</si>
  <si>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</si>
  <si>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</si>
  <si>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</si>
  <si>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</si>
  <si>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</si>
  <si>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</si>
  <si>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</si>
  <si>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</si>
  <si>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</si>
  <si>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</si>
  <si>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</si>
  <si>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</si>
  <si>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</si>
  <si>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</si>
  <si>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</si>
  <si>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</si>
  <si>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</si>
  <si>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</si>
  <si>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</si>
  <si>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</si>
  <si>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</si>
  <si>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</si>
  <si>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</si>
  <si>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</si>
  <si>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</si>
  <si>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</si>
  <si>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</si>
  <si>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</si>
  <si>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</si>
  <si>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</si>
  <si>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</si>
  <si>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</si>
  <si>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</si>
  <si>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</si>
  <si>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</si>
  <si>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</si>
  <si>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</si>
  <si>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</si>
  <si>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</si>
  <si>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</si>
  <si>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</si>
  <si>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</si>
  <si>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</si>
  <si>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</si>
  <si>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</si>
  <si>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</si>
  <si>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</si>
  <si>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</si>
  <si>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</si>
  <si>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</si>
  <si>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</si>
  <si>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</si>
  <si>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</si>
  <si>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</si>
  <si>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</si>
  <si>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</si>
  <si>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</si>
  <si>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</si>
  <si>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</si>
  <si>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</si>
  <si>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</si>
  <si>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</si>
  <si>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</si>
  <si>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</si>
  <si>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</si>
  <si>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</si>
  <si>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</si>
  <si>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</si>
  <si>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</si>
  <si>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</si>
  <si>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</si>
  <si>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</si>
  <si>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</si>
  <si>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</si>
  <si>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</si>
  <si>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</si>
  <si>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</si>
  <si>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</si>
  <si>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</si>
  <si>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</si>
  <si>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</si>
  <si>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</si>
  <si>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</si>
  <si>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</si>
  <si>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</si>
  <si>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</si>
  <si>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</si>
  <si>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</si>
  <si>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</si>
  <si>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</si>
  <si>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</si>
  <si>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</si>
  <si>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</si>
  <si>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</si>
  <si>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</si>
  <si>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</si>
  <si>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</si>
  <si>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</si>
  <si>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</si>
  <si>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</si>
  <si>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</si>
  <si>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</si>
  <si>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</si>
  <si>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</si>
  <si>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</si>
  <si>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</si>
  <si>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</si>
  <si>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</si>
  <si>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</si>
  <si>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</si>
  <si>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</si>
  <si>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</si>
  <si>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</si>
  <si>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</si>
  <si>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</si>
  <si>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</si>
  <si>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</si>
  <si>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</si>
  <si>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</si>
  <si>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</si>
  <si>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</si>
  <si>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</si>
  <si>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</si>
  <si>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</si>
  <si>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</si>
  <si>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</si>
  <si>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</si>
  <si>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</si>
  <si>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</si>
  <si>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</si>
  <si>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</si>
  <si>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</si>
  <si>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</si>
  <si>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</si>
  <si>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</si>
  <si>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</si>
  <si>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</si>
  <si>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</si>
  <si>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</si>
  <si>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</si>
  <si>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</si>
  <si>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</si>
  <si>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</si>
  <si>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</si>
  <si>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</si>
  <si>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</si>
  <si>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</si>
  <si>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</si>
  <si>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</si>
  <si>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</si>
  <si>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</si>
  <si>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</si>
  <si>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</si>
  <si>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</si>
  <si>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</si>
  <si>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</si>
  <si>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</si>
  <si>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</si>
  <si>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</si>
  <si>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</si>
  <si>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</si>
  <si>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</si>
  <si>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</si>
  <si>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</si>
  <si>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</si>
  <si>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</si>
  <si>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</si>
  <si>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</si>
  <si>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</si>
  <si>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</si>
  <si>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</si>
  <si>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</si>
  <si>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</si>
  <si>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</si>
  <si>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</si>
  <si>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</si>
  <si>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</si>
  <si>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</si>
  <si>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</si>
  <si>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</si>
  <si>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</si>
  <si>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</si>
  <si>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</si>
  <si>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</si>
  <si>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</si>
  <si>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</si>
  <si>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</si>
  <si>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</si>
  <si>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</si>
  <si>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</si>
  <si>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</si>
  <si>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</si>
  <si>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</si>
  <si>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</si>
  <si>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</si>
  <si>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</si>
  <si>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</si>
  <si>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</si>
  <si>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</si>
  <si>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</si>
  <si>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</si>
  <si>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</si>
  <si>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</si>
  <si>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</si>
  <si>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</si>
  <si>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</si>
  <si>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</si>
  <si>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</si>
  <si>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</si>
  <si>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</si>
  <si>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</si>
  <si>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</si>
  <si>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</si>
  <si>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</si>
  <si>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</si>
  <si>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</si>
  <si>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</si>
  <si>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</si>
  <si>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</si>
  <si>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</si>
  <si>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</si>
  <si>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</si>
  <si>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</si>
  <si>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</si>
  <si>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</si>
  <si>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</si>
  <si>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</si>
  <si>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</si>
  <si>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</si>
  <si>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</si>
  <si>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</si>
  <si>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</si>
  <si>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</si>
  <si>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</si>
  <si>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</si>
  <si>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</si>
  <si>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</si>
  <si>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</si>
  <si>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</si>
  <si>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</si>
  <si>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</si>
  <si>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</si>
  <si>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</si>
  <si>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</si>
  <si>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</si>
  <si>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</si>
  <si>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</si>
  <si>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</si>
  <si>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</si>
  <si>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</si>
  <si>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</si>
  <si>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</si>
  <si>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</si>
  <si>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</si>
  <si>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</si>
  <si>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</si>
  <si>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</si>
  <si>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</si>
  <si>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</si>
  <si>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</si>
  <si>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</si>
  <si>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</si>
  <si>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</si>
  <si>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</si>
  <si>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</si>
  <si>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</si>
  <si>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</si>
  <si>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</si>
  <si>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</si>
  <si>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</si>
  <si>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</si>
  <si>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</si>
  <si>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</si>
  <si>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</si>
  <si>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</si>
  <si>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</si>
  <si>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</si>
  <si>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</si>
  <si>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</si>
  <si>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</si>
  <si>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</si>
  <si>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</si>
  <si>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</si>
  <si>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</si>
  <si>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</si>
  <si>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</si>
  <si>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</si>
  <si>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</si>
  <si>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</si>
  <si>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</si>
  <si>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</si>
  <si>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</si>
  <si>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</si>
  <si>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</si>
  <si>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</si>
  <si>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</si>
  <si>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</si>
  <si>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</si>
  <si>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</si>
  <si>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</si>
  <si>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</si>
  <si>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</si>
  <si>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</si>
  <si>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</si>
  <si>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</si>
  <si>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</si>
  <si>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</si>
  <si>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</si>
  <si>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</si>
  <si>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</si>
  <si>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</si>
  <si>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</si>
  <si>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</si>
  <si>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</si>
  <si>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</si>
  <si>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</si>
  <si>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</si>
  <si>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</si>
  <si>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</si>
  <si>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</si>
  <si>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</si>
  <si>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</si>
  <si>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</si>
  <si>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</si>
  <si>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</si>
  <si>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</si>
  <si>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</si>
  <si>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</si>
  <si>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</si>
  <si>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</si>
  <si>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</si>
  <si>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</si>
  <si>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</si>
  <si>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</si>
  <si>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</si>
  <si>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</si>
  <si>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</si>
  <si>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</si>
  <si>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</si>
  <si>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</si>
  <si>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</si>
  <si>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</si>
  <si>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</si>
  <si>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</si>
  <si>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</si>
  <si>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</si>
  <si>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</si>
  <si>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</si>
  <si>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</si>
  <si>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</si>
  <si>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</si>
  <si>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</si>
  <si>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</si>
  <si>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</si>
  <si>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</si>
  <si>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</si>
  <si>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</si>
  <si>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</si>
  <si>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</si>
  <si>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</si>
  <si>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</si>
  <si>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</si>
  <si>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</si>
  <si>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</si>
  <si>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</si>
  <si>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</si>
  <si>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</si>
  <si>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</si>
  <si>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</si>
  <si>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</si>
  <si>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</si>
  <si>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</si>
  <si>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</si>
  <si>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</si>
  <si>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</si>
  <si>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</si>
  <si>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</si>
  <si>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</si>
  <si>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</si>
  <si>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</si>
  <si>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</si>
  <si>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</si>
  <si>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</si>
  <si>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</si>
  <si>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</si>
  <si>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</si>
  <si>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</si>
  <si>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</si>
  <si>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</si>
  <si>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</si>
  <si>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</si>
  <si>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</si>
  <si>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</si>
  <si>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</si>
  <si>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</si>
  <si>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</si>
  <si>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</si>
  <si>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</si>
  <si>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</si>
  <si>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</si>
  <si>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</si>
  <si>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</si>
  <si>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</si>
  <si>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</si>
  <si>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</si>
  <si>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</si>
  <si>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</si>
  <si>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</si>
  <si>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</si>
  <si>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</si>
  <si>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</si>
  <si>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</si>
  <si>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</si>
  <si>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</si>
  <si>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</si>
  <si>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</si>
  <si>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</si>
  <si>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</si>
  <si>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</si>
  <si>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</si>
  <si>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</si>
  <si>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</si>
  <si>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</si>
  <si>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</si>
  <si>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</si>
  <si>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</si>
  <si>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</si>
  <si>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</si>
  <si>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</si>
  <si>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</si>
  <si>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</si>
  <si>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</si>
  <si>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</si>
  <si>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</si>
  <si>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</si>
  <si>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</si>
  <si>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</si>
  <si>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</si>
  <si>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</si>
  <si>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</si>
  <si>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</si>
  <si>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</si>
  <si>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</si>
  <si>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</si>
  <si>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</si>
  <si>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</si>
  <si>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</si>
  <si>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</si>
  <si>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</si>
  <si>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</si>
  <si>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</si>
  <si>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</si>
  <si>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</si>
  <si>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</si>
  <si>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</si>
  <si>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</si>
  <si>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</si>
  <si>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</si>
  <si>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</si>
  <si>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</si>
  <si>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</si>
  <si>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</si>
  <si>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</si>
  <si>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</si>
  <si>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</si>
  <si>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</si>
  <si>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</si>
  <si>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</si>
  <si>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</si>
  <si>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</si>
  <si>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</si>
  <si>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</si>
  <si>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</si>
  <si>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</si>
  <si>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</si>
  <si>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</si>
  <si>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</si>
  <si>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</si>
  <si>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</si>
  <si>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</si>
  <si>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</si>
  <si>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</si>
  <si>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</si>
  <si>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</si>
  <si>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</si>
  <si>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</si>
  <si>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</si>
  <si>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</si>
  <si>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</si>
  <si>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</si>
  <si>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</si>
  <si>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</si>
  <si>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</si>
  <si>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</si>
  <si>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</si>
  <si>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</si>
  <si>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</si>
  <si>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</si>
  <si>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</si>
  <si>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</si>
  <si>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</si>
  <si>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</si>
  <si>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</si>
  <si>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</si>
  <si>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</si>
  <si>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</si>
  <si>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</si>
  <si>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</si>
  <si>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</si>
  <si>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</si>
  <si>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</si>
  <si>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</si>
  <si>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</si>
  <si>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</si>
  <si>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</si>
  <si>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</si>
  <si>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</si>
  <si>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</si>
  <si>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</si>
  <si>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</si>
  <si>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</si>
  <si>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</si>
  <si>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</si>
  <si>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</si>
  <si>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</si>
  <si>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</si>
  <si>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</si>
  <si>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</si>
  <si>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</si>
  <si>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</si>
  <si>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</si>
  <si>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</si>
  <si>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</si>
  <si>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</si>
  <si>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</si>
  <si>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</si>
  <si>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</si>
  <si>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</si>
  <si>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</si>
  <si>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</si>
  <si>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</si>
  <si>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</si>
  <si>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</si>
  <si>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</si>
  <si>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</si>
  <si>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</si>
  <si>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</si>
  <si>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</si>
  <si>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</si>
  <si>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</si>
  <si>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</si>
  <si>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</si>
  <si>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</si>
  <si>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</si>
  <si>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</si>
  <si>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</si>
  <si>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</si>
  <si>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</si>
  <si>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</si>
  <si>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</si>
  <si>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</si>
  <si>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</si>
  <si>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</si>
  <si>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</si>
  <si>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</si>
  <si>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</si>
  <si>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</si>
  <si>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</si>
  <si>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</si>
  <si>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</si>
  <si>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</si>
  <si>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</si>
  <si>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</si>
  <si>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</si>
  <si>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</si>
  <si>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</si>
  <si>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</si>
  <si>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</si>
  <si>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</si>
  <si>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</si>
  <si>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</si>
  <si>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</si>
  <si>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</si>
  <si>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</si>
  <si>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</si>
  <si>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</si>
  <si>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</si>
  <si>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</si>
  <si>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</si>
  <si>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</si>
  <si>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</si>
  <si>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</si>
  <si>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</si>
  <si>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</si>
  <si>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</si>
  <si>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</si>
  <si>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</si>
  <si>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</si>
  <si>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</si>
  <si>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</si>
  <si>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</si>
  <si>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</si>
  <si>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</si>
  <si>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</si>
  <si>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</si>
  <si>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</si>
  <si>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</si>
  <si>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</si>
  <si>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</si>
  <si>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</si>
  <si>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</si>
  <si>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</si>
  <si>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</si>
  <si>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</si>
  <si>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</si>
  <si>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</si>
  <si>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</si>
  <si>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</si>
  <si>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</si>
  <si>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</si>
  <si>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</si>
  <si>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</si>
  <si>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</si>
  <si>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</si>
  <si>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</si>
  <si>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</si>
  <si>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</si>
  <si>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</si>
  <si>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</si>
  <si>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</si>
  <si>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</si>
  <si>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</si>
  <si>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</si>
  <si>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</si>
  <si>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</si>
  <si>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</si>
  <si>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</si>
  <si>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</si>
  <si>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</si>
  <si>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</si>
  <si>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</si>
  <si>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</si>
  <si>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</si>
  <si>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</si>
  <si>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</si>
  <si>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</si>
  <si>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</si>
  <si>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</si>
  <si>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</si>
  <si>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</si>
  <si>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</si>
  <si>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</si>
  <si>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</si>
  <si>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</si>
  <si>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</si>
  <si>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</si>
  <si>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</si>
  <si>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</si>
  <si>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</si>
  <si>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</si>
  <si>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</si>
  <si>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</si>
  <si>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</si>
  <si>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</si>
  <si>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</si>
  <si>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</si>
  <si>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</si>
  <si>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</si>
  <si>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</si>
  <si>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</si>
  <si>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</si>
  <si>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</si>
  <si>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</si>
  <si>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</si>
  <si>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</si>
  <si>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</si>
  <si>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</si>
  <si>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</si>
  <si>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</si>
  <si>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</si>
  <si>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</si>
  <si>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</si>
  <si>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</si>
  <si>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</si>
  <si>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</si>
  <si>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</si>
  <si>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</si>
  <si>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</si>
  <si>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</si>
  <si>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</si>
  <si>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</si>
  <si>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</si>
  <si>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</si>
  <si>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</si>
  <si>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</si>
  <si>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</si>
  <si>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</si>
  <si>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</si>
  <si>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</si>
  <si>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</si>
  <si>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</si>
  <si>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</si>
  <si>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</si>
  <si>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</si>
  <si>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</si>
  <si>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</si>
  <si>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</si>
  <si>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</si>
  <si>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</si>
  <si>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</si>
  <si>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</si>
  <si>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</si>
  <si>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</si>
  <si>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</si>
  <si>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</si>
  <si>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</si>
  <si>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</si>
  <si>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</si>
  <si>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</si>
  <si>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</si>
  <si>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</si>
  <si>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</si>
  <si>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</si>
  <si>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</si>
  <si>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</si>
  <si>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</si>
  <si>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</si>
  <si>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</si>
  <si>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</si>
  <si>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</si>
  <si>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</si>
  <si>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</si>
  <si>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</si>
  <si>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</si>
  <si>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</si>
  <si>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</si>
  <si>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</si>
  <si>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</si>
  <si>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</si>
  <si>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</si>
  <si>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</si>
  <si>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</si>
  <si>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</si>
  <si>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</si>
  <si>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</si>
  <si>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</si>
  <si>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</si>
  <si>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</si>
  <si>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</si>
  <si>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</si>
  <si>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</si>
  <si>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</si>
  <si>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</si>
  <si>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</si>
  <si>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</si>
  <si>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</si>
  <si>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</si>
  <si>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</si>
  <si>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</si>
  <si>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</si>
  <si>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</si>
  <si>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</si>
  <si>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</si>
  <si>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</si>
  <si>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</si>
  <si>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</si>
  <si>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</si>
  <si>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</si>
  <si>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</si>
  <si>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</si>
  <si>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</si>
  <si>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</si>
  <si>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</si>
  <si>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</si>
  <si>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</si>
  <si>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</si>
  <si>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</si>
  <si>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</si>
  <si>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</si>
  <si>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</si>
  <si>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</si>
  <si>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</si>
  <si>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</si>
  <si>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</si>
  <si>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</si>
  <si>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</si>
  <si>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</si>
  <si>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</si>
  <si>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</si>
  <si>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</si>
  <si>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</si>
  <si>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</si>
  <si>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</si>
  <si>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</si>
  <si>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</si>
  <si>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</si>
  <si>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</si>
  <si>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</si>
  <si>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</si>
  <si>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</si>
  <si>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</si>
  <si>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</si>
  <si>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</si>
  <si>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</si>
  <si>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</si>
  <si>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</si>
  <si>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</si>
  <si>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</si>
  <si>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</si>
  <si>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</si>
  <si>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</si>
  <si>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</si>
  <si>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</si>
  <si>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</si>
  <si>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</si>
  <si>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</si>
  <si>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</si>
  <si>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</si>
  <si>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</si>
  <si>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</si>
  <si>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</si>
  <si>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</si>
  <si>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</si>
  <si>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</si>
  <si>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</si>
  <si>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</si>
  <si>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</si>
  <si>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</si>
  <si>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</si>
  <si>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</si>
  <si>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</si>
  <si>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</si>
  <si>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</si>
  <si>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</si>
  <si>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</si>
  <si>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</si>
  <si>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</si>
  <si>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</si>
  <si>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</si>
  <si>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</si>
  <si>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</si>
  <si>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</si>
  <si>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</si>
  <si>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</si>
  <si>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</si>
  <si>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</si>
  <si>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</si>
  <si>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</si>
  <si>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</si>
  <si>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</si>
  <si>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</si>
  <si>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</si>
  <si>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</si>
  <si>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</si>
  <si>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</si>
  <si>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</si>
  <si>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</si>
  <si>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</si>
  <si>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</si>
  <si>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</si>
  <si>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</si>
  <si>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</si>
  <si>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</si>
  <si>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</si>
  <si>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</si>
  <si>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</si>
  <si>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</si>
  <si>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</si>
  <si>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</si>
  <si>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</si>
  <si>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</si>
  <si>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</si>
  <si>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</si>
  <si>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</si>
  <si>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</si>
  <si>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</si>
  <si>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</si>
  <si>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</si>
  <si>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</si>
  <si>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</si>
  <si>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</si>
  <si>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</si>
  <si>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</si>
  <si>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</si>
  <si>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</si>
  <si>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</si>
  <si>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</si>
  <si>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</si>
  <si>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</si>
  <si>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</si>
  <si>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</si>
  <si>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</si>
  <si>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</si>
  <si>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</si>
  <si>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</si>
  <si>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</si>
  <si>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</si>
  <si>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</si>
  <si>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</si>
  <si>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</si>
  <si>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</si>
  <si>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</si>
  <si>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</si>
  <si>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</si>
  <si>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</si>
  <si>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</si>
  <si>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</si>
  <si>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</si>
  <si>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</si>
  <si>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</si>
  <si>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</si>
  <si>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</si>
  <si>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</si>
  <si>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</si>
  <si>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</si>
  <si>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</si>
  <si>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</si>
  <si>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</si>
  <si>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</si>
  <si>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</si>
  <si>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</si>
  <si>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</si>
  <si>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</si>
  <si>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</si>
  <si>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</si>
  <si>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</si>
  <si>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</si>
  <si>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</si>
  <si>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</si>
  <si>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</si>
  <si>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</si>
  <si>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</si>
  <si>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</si>
  <si>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</si>
  <si>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</si>
  <si>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</si>
  <si>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</si>
  <si>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</si>
  <si>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</si>
  <si>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</si>
  <si>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</si>
  <si>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</si>
  <si>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</si>
  <si>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</si>
  <si>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</si>
  <si>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</si>
  <si>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</si>
  <si>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</si>
  <si>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</si>
  <si>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</si>
  <si>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</si>
  <si>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</si>
  <si>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</si>
  <si>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</si>
  <si>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</si>
  <si>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</si>
  <si>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</si>
  <si>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</si>
  <si>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</si>
  <si>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</si>
  <si>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</si>
  <si>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</si>
  <si>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</si>
  <si>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</si>
  <si>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</si>
  <si>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</si>
  <si>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</si>
  <si>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</si>
  <si>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</si>
  <si>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</si>
  <si>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</si>
  <si>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</si>
  <si>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</si>
  <si>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</si>
  <si>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</si>
  <si>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</si>
  <si>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</si>
  <si>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</si>
  <si>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</si>
  <si>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</si>
  <si>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</si>
  <si>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</si>
  <si>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</si>
  <si>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</si>
  <si>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</si>
  <si>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</si>
  <si>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</si>
  <si>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</si>
  <si>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</si>
  <si>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</si>
  <si>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</si>
  <si>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</si>
  <si>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</si>
  <si>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</si>
  <si>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</si>
  <si>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</si>
  <si>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</si>
  <si>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</si>
  <si>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</si>
  <si>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</si>
  <si>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</si>
  <si>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</si>
  <si>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</si>
  <si>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</si>
  <si>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</si>
  <si>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</si>
  <si>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</si>
  <si>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</si>
  <si>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</si>
  <si>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</si>
  <si>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</si>
  <si>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</si>
  <si>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</si>
  <si>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</si>
  <si>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</si>
  <si>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</si>
  <si>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</si>
  <si>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</si>
  <si>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</si>
  <si>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</si>
  <si>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</si>
  <si>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</si>
  <si>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</si>
  <si>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</si>
  <si>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</si>
  <si>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</si>
  <si>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</si>
  <si>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</si>
  <si>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</si>
  <si>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</si>
  <si>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</si>
  <si>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</si>
  <si>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</si>
  <si>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</si>
  <si>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</si>
  <si>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</si>
  <si>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</si>
  <si>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</si>
  <si>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</si>
  <si>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</si>
  <si>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</si>
  <si>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</si>
  <si>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</si>
  <si>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</si>
  <si>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</si>
  <si>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</si>
  <si>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</si>
  <si>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</si>
  <si>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</si>
  <si>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</si>
  <si>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</si>
  <si>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</si>
  <si>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</si>
  <si>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</si>
  <si>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</si>
  <si>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</si>
  <si>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</si>
  <si>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</si>
  <si>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</si>
  <si>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</si>
  <si>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</si>
  <si>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</si>
  <si>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</si>
  <si>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</si>
  <si>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</si>
  <si>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</si>
  <si>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</si>
  <si>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</si>
  <si>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</si>
  <si>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</si>
  <si>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</si>
  <si>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</si>
  <si>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</si>
  <si>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</si>
  <si>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</si>
  <si>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</si>
  <si>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</si>
  <si>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</si>
  <si>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</si>
  <si>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</si>
  <si>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</si>
  <si>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</si>
  <si>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</si>
  <si>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</si>
  <si>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</si>
  <si>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</si>
  <si>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</si>
  <si>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</si>
  <si>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</si>
  <si>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</si>
  <si>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</si>
  <si>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</si>
  <si>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</si>
  <si>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</si>
  <si>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</si>
  <si>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</si>
  <si>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</si>
  <si>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</si>
  <si>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</si>
  <si>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</si>
  <si>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</si>
  <si>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</si>
  <si>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</si>
  <si>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</si>
  <si>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</si>
  <si>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</si>
  <si>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</si>
  <si>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</si>
  <si>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</si>
  <si>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</si>
  <si>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</si>
  <si>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</si>
  <si>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</si>
  <si>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</si>
  <si>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</si>
  <si>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</si>
  <si>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</si>
  <si>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</si>
  <si>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</si>
  <si>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</si>
  <si>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</si>
  <si>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</si>
  <si>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</si>
  <si>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</si>
  <si>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</si>
  <si>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</si>
  <si>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</si>
  <si>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</si>
  <si>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</si>
  <si>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</si>
  <si>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</si>
  <si>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</si>
  <si>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</si>
  <si>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</si>
  <si>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</si>
  <si>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</si>
  <si>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</si>
  <si>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</si>
  <si>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</si>
  <si>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</si>
  <si>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</si>
  <si>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</si>
  <si>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</si>
  <si>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</si>
  <si>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</si>
  <si>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</si>
  <si>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</si>
  <si>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</si>
  <si>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</si>
  <si>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</si>
  <si>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</si>
  <si>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</si>
  <si>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</si>
  <si>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</si>
  <si>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</si>
  <si>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</si>
  <si>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</si>
  <si>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</si>
  <si>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</si>
  <si>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</si>
  <si>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</si>
  <si>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</si>
  <si>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</si>
  <si>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</si>
  <si>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</si>
  <si>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</si>
  <si>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</si>
  <si>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</si>
  <si>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</si>
  <si>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</si>
  <si>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</si>
  <si>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</si>
  <si>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</si>
  <si>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</si>
  <si>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</si>
  <si>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</si>
  <si>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</si>
  <si>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</si>
  <si>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</si>
  <si>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</si>
  <si>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</si>
  <si>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</si>
  <si>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</si>
  <si>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</si>
  <si>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</si>
  <si>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</si>
  <si>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</si>
  <si>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</si>
  <si>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</si>
  <si>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</si>
  <si>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</si>
  <si>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</si>
  <si>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</si>
  <si>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</si>
  <si>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</si>
  <si>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</si>
  <si>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</si>
  <si>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</si>
  <si>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</si>
  <si>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</si>
  <si>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</si>
  <si>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</si>
  <si>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</si>
  <si>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</si>
  <si>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</si>
  <si>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</si>
  <si>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</si>
  <si>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</si>
  <si>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</si>
  <si>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</si>
  <si>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</si>
  <si>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</si>
  <si>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</si>
  <si>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</si>
  <si>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</si>
  <si>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</si>
  <si>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</si>
  <si>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</si>
  <si>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</si>
  <si>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</si>
  <si>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</si>
  <si>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</si>
  <si>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</si>
  <si>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</si>
  <si>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</si>
  <si>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</si>
  <si>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</si>
  <si>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</si>
  <si>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</si>
  <si>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</si>
  <si>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</si>
  <si>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</si>
  <si>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</si>
  <si>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</si>
  <si>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</si>
  <si>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</si>
  <si>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</si>
  <si>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</si>
  <si>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</si>
  <si>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</si>
  <si>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</si>
  <si>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</si>
  <si>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</si>
  <si>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</si>
  <si>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</si>
  <si>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</si>
  <si>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</si>
  <si>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</si>
  <si>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</si>
  <si>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</si>
  <si>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</si>
  <si>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</si>
  <si>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</si>
  <si>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</si>
  <si>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</si>
  <si>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</si>
  <si>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</si>
  <si>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</si>
  <si>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</si>
  <si>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</si>
  <si>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</si>
  <si>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</si>
  <si>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</si>
  <si>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</si>
  <si>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</si>
  <si>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</si>
  <si>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</si>
  <si>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</si>
  <si>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</si>
  <si>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</si>
  <si>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</si>
  <si>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</si>
  <si>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</si>
  <si>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</si>
  <si>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</si>
  <si>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</si>
  <si>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</si>
  <si>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</si>
  <si>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</si>
  <si>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</si>
  <si>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</si>
  <si>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</si>
  <si>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</si>
  <si>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</si>
  <si>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</si>
  <si>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</si>
  <si>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</si>
  <si>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</si>
  <si>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</si>
  <si>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</si>
  <si>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</si>
  <si>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</si>
  <si>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</si>
  <si>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</si>
  <si>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</si>
  <si>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</si>
  <si>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</si>
  <si>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</si>
  <si>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</si>
  <si>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</si>
  <si>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</si>
  <si>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</si>
  <si>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</si>
  <si>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</si>
  <si>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</si>
  <si>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</si>
  <si>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</si>
  <si>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</si>
  <si>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</si>
  <si>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</si>
  <si>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</si>
  <si>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</si>
  <si>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</si>
  <si>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</si>
  <si>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</si>
  <si>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</si>
  <si>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</si>
  <si>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</si>
  <si>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</si>
  <si>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</si>
  <si>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</si>
  <si>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</si>
  <si>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</si>
  <si>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</si>
  <si>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</si>
  <si>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</si>
  <si>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</si>
  <si>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</si>
  <si>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</si>
  <si>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</si>
  <si>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</si>
  <si>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</si>
  <si>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</si>
  <si>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</si>
  <si>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</si>
  <si>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</si>
  <si>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</si>
  <si>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</si>
  <si>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</si>
  <si>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</si>
  <si>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</si>
  <si>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</si>
  <si>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</si>
  <si>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</si>
  <si>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</si>
  <si>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</si>
  <si>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</si>
  <si>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</si>
  <si>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</si>
  <si>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</si>
  <si>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</si>
  <si>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</si>
  <si>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</si>
  <si>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</si>
  <si>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</si>
  <si>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</si>
  <si>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</si>
  <si>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</si>
  <si>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</si>
  <si>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</si>
  <si>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</si>
  <si>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</si>
  <si>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</si>
  <si>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</si>
  <si>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</si>
  <si>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</si>
  <si>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</si>
  <si>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</si>
  <si>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</si>
  <si>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</si>
  <si>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</si>
  <si>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</si>
  <si>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</si>
  <si>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</si>
  <si>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</si>
  <si>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</si>
  <si>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</si>
  <si>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</si>
  <si>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</si>
  <si>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</si>
  <si>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</si>
  <si>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</si>
  <si>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</si>
  <si>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</si>
  <si>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</si>
  <si>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</si>
  <si>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</si>
  <si>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</si>
  <si>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</si>
  <si>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</si>
  <si>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</si>
  <si>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</si>
  <si>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</si>
  <si>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</si>
  <si>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</si>
  <si>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</si>
  <si>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</si>
  <si>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</si>
  <si>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</si>
  <si>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</si>
  <si>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</si>
  <si>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</si>
  <si>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</si>
  <si>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</si>
  <si>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</si>
  <si>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</si>
  <si>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</si>
  <si>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</si>
  <si>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</si>
  <si>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</si>
  <si>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</si>
  <si>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</si>
  <si>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</si>
  <si>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</si>
  <si>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</si>
  <si>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</si>
  <si>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</si>
  <si>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</si>
  <si>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</si>
  <si>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</si>
  <si>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</si>
  <si>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</si>
  <si>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</si>
  <si>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</si>
  <si>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</si>
  <si>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</si>
  <si>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</si>
  <si>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</si>
  <si>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</si>
  <si>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</si>
  <si>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</si>
  <si>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</si>
  <si>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</si>
  <si>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</si>
  <si>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</si>
  <si>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</si>
  <si>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</si>
  <si>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</si>
  <si>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</si>
  <si>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</si>
  <si>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</si>
  <si>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</si>
  <si>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</si>
  <si>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</si>
  <si>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</si>
  <si>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</si>
  <si>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</si>
  <si>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</si>
  <si>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</si>
  <si>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</si>
  <si>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</si>
  <si>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</si>
  <si>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</si>
  <si>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</si>
  <si>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</si>
  <si>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</si>
  <si>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</si>
  <si>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</si>
  <si>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</si>
  <si>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</si>
  <si>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</si>
  <si>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</si>
  <si>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</si>
  <si>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</si>
  <si>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</si>
  <si>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</si>
  <si>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</si>
  <si>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</si>
  <si>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</si>
  <si>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</si>
  <si>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</si>
  <si>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</si>
  <si>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</si>
  <si>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</si>
  <si>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</si>
  <si>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</si>
  <si>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</si>
  <si>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</si>
  <si>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</si>
  <si>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</si>
  <si>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</si>
  <si>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</si>
  <si>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</si>
  <si>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</si>
  <si>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</si>
  <si>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</si>
  <si>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</si>
  <si>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</si>
  <si>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</si>
  <si>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</si>
  <si>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</si>
  <si>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</si>
  <si>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</si>
  <si>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</si>
  <si>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</si>
  <si>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</si>
  <si>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</si>
  <si>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</si>
  <si>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</si>
  <si>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</si>
  <si>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</si>
  <si>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</si>
  <si>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</si>
  <si>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</si>
  <si>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</si>
  <si>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</si>
  <si>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</si>
  <si>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</si>
  <si>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</si>
  <si>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</si>
  <si>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</si>
  <si>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</si>
  <si>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</si>
  <si>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</si>
  <si>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</si>
  <si>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</si>
  <si>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</si>
  <si>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</si>
  <si>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</si>
  <si>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</si>
  <si>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</si>
  <si>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</si>
  <si>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</si>
  <si>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</si>
  <si>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</si>
  <si>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</si>
  <si>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</si>
  <si>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</si>
  <si>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</si>
  <si>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</si>
  <si>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</si>
  <si>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</si>
  <si>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</si>
  <si>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</si>
  <si>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</si>
  <si>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</si>
  <si>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</si>
  <si>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</si>
  <si>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</si>
  <si>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</si>
  <si>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</si>
  <si>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</si>
  <si>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</si>
  <si>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</si>
  <si>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</si>
  <si>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</si>
  <si>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</si>
  <si>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</si>
  <si>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</si>
  <si>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</si>
  <si>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</si>
  <si>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</si>
  <si>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</si>
  <si>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</si>
  <si>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</si>
  <si>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</si>
  <si>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</si>
  <si>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</si>
  <si>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</si>
  <si>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</si>
  <si>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</si>
  <si>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</si>
  <si>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</si>
  <si>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</si>
  <si>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</si>
  <si>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</si>
  <si>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</si>
  <si>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</si>
  <si>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</si>
  <si>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</si>
  <si>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</si>
  <si>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</si>
  <si>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</si>
  <si>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</si>
  <si>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</si>
  <si>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</si>
  <si>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</si>
  <si>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</si>
  <si>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</si>
  <si>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</si>
  <si>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</si>
  <si>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</si>
  <si>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</si>
  <si>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</si>
  <si>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</si>
  <si>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</si>
  <si>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</si>
  <si>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</si>
  <si>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</si>
  <si>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</si>
  <si>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</si>
  <si>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</si>
  <si>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</si>
  <si>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</si>
  <si>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</si>
  <si>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</si>
  <si>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</si>
  <si>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</si>
  <si>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</si>
  <si>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</si>
  <si>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</si>
  <si>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</si>
  <si>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</si>
  <si>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</si>
  <si>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</si>
  <si>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</si>
  <si>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</si>
  <si>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</si>
  <si>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</si>
  <si>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</si>
  <si>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</si>
  <si>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</si>
  <si>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</si>
  <si>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</si>
  <si>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</si>
  <si>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</si>
  <si>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</si>
  <si>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</si>
  <si>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</si>
  <si>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</si>
  <si>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</si>
  <si>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</si>
  <si>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</si>
  <si>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</si>
  <si>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</si>
  <si>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</si>
  <si>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</si>
  <si>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</si>
  <si>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</si>
  <si>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</si>
  <si>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</si>
  <si>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</si>
  <si>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</si>
  <si>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</si>
  <si>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</si>
  <si>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</si>
  <si>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</si>
  <si>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</si>
  <si>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</si>
  <si>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</si>
  <si>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</si>
  <si>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</si>
  <si>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</si>
  <si>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</si>
  <si>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</si>
  <si>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</si>
  <si>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</si>
  <si>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</si>
  <si>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</si>
  <si>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</si>
  <si>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</si>
  <si>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</si>
  <si>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</si>
  <si>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</si>
  <si>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</si>
  <si>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</si>
  <si>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</si>
  <si>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</si>
  <si>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</si>
  <si>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</si>
  <si>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</si>
  <si>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</si>
  <si>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</si>
  <si>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</si>
  <si>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</si>
  <si>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</si>
  <si>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</si>
  <si>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</si>
  <si>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</si>
  <si>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</si>
  <si>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</si>
  <si>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</si>
  <si>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</si>
  <si>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</si>
  <si>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</si>
  <si>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</si>
  <si>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</si>
  <si>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</si>
  <si>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</si>
  <si>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</si>
  <si>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</si>
  <si>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</si>
  <si>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</si>
  <si>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</si>
  <si>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</si>
  <si>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</si>
  <si>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</si>
  <si>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</si>
  <si>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</si>
  <si>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</si>
  <si>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</si>
  <si>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</si>
  <si>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</si>
  <si>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</si>
  <si>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</si>
  <si>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</si>
  <si>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</si>
  <si>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</si>
  <si>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</si>
  <si>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</si>
  <si>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</si>
  <si>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</si>
  <si>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</si>
  <si>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</si>
  <si>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</si>
  <si>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</si>
  <si>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</si>
  <si>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</si>
  <si>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</si>
  <si>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</si>
  <si>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</si>
  <si>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</si>
  <si>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</si>
  <si>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</si>
  <si>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</si>
  <si>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</si>
  <si>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</si>
  <si>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</si>
  <si>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</si>
  <si>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</si>
  <si>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</si>
  <si>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</si>
  <si>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</si>
  <si>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</si>
  <si>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</si>
  <si>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</si>
  <si>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</si>
  <si>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</si>
  <si>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</si>
  <si>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</si>
  <si>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</si>
  <si>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</si>
  <si>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</si>
  <si>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</si>
  <si>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</si>
  <si>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</si>
  <si>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</si>
  <si>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</si>
  <si>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</si>
  <si>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</si>
  <si>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</si>
  <si>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</si>
  <si>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</si>
  <si>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</si>
  <si>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</si>
  <si>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</si>
  <si>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</si>
  <si>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</si>
  <si>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</si>
  <si>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</si>
  <si>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</si>
  <si>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</si>
  <si>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</si>
  <si>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</si>
  <si>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</si>
  <si>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</si>
  <si>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</si>
  <si>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</si>
  <si>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</si>
  <si>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</si>
  <si>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</si>
  <si>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</si>
  <si>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</si>
  <si>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</si>
  <si>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</si>
  <si>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</si>
  <si>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</si>
  <si>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</si>
  <si>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</si>
  <si>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</si>
  <si>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</si>
  <si>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</si>
  <si>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</si>
  <si>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</si>
  <si>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</si>
  <si>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</si>
  <si>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</si>
  <si>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</si>
  <si>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</si>
  <si>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</si>
  <si>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</si>
  <si>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</si>
  <si>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</si>
  <si>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</si>
  <si>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</si>
  <si>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</si>
  <si>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</si>
  <si>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</si>
  <si>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</si>
  <si>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</si>
  <si>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</si>
  <si>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</si>
  <si>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</si>
  <si>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</si>
  <si>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</si>
  <si>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</si>
  <si>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</si>
  <si>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</si>
  <si>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</si>
  <si>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</si>
  <si>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</si>
  <si>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</si>
  <si>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</si>
  <si>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</si>
  <si>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</si>
  <si>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</si>
  <si>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</si>
  <si>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</si>
  <si>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</si>
  <si>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</si>
  <si>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</si>
  <si>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</si>
  <si>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</si>
  <si>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</si>
  <si>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</si>
  <si>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</si>
  <si>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</si>
  <si>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</si>
  <si>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</si>
  <si>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</si>
  <si>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</si>
  <si>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</si>
  <si>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</si>
  <si>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</si>
  <si>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</si>
  <si>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</si>
  <si>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</si>
  <si>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</si>
  <si>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</si>
  <si>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</si>
  <si>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</si>
  <si>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</si>
  <si>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</si>
  <si>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</si>
  <si>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</si>
  <si>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</si>
  <si>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</si>
  <si>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</si>
  <si>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</si>
  <si>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</si>
  <si>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</si>
  <si>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</si>
  <si>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</si>
  <si>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</si>
  <si>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</si>
  <si>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</si>
  <si>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</si>
  <si>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</si>
  <si>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</si>
  <si>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</si>
  <si>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</si>
  <si>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</si>
  <si>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</si>
  <si>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</si>
  <si>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</si>
  <si>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</si>
  <si>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</si>
  <si>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</si>
  <si>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</si>
  <si>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</si>
  <si>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</si>
  <si>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</si>
  <si>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</si>
  <si>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</si>
  <si>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</si>
  <si>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</si>
  <si>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</si>
  <si>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</si>
  <si>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</si>
  <si>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</si>
  <si>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</si>
  <si>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</si>
  <si>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</si>
  <si>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</si>
  <si>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</si>
  <si>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</si>
  <si>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</si>
  <si>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</si>
  <si>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</si>
  <si>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</si>
  <si>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</si>
  <si>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</si>
  <si>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</si>
  <si>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</si>
  <si>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</si>
  <si>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</si>
  <si>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</si>
  <si>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</si>
  <si>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</si>
  <si>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</si>
  <si>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</si>
  <si>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</si>
  <si>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</si>
  <si>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</si>
  <si>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</si>
  <si>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</si>
  <si>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</si>
  <si>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</si>
  <si>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</si>
  <si>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</si>
  <si>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</si>
  <si>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</si>
  <si>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</si>
  <si>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</si>
  <si>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</si>
  <si>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</si>
  <si>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</si>
  <si>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</si>
  <si>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</si>
  <si>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</si>
  <si>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</si>
  <si>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</si>
  <si>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</si>
  <si>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</si>
  <si>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</si>
  <si>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</si>
  <si>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</si>
  <si>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</si>
  <si>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</si>
  <si>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</si>
  <si>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</si>
  <si>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</si>
  <si>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</si>
  <si>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</si>
  <si>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</si>
  <si>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</si>
  <si>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</si>
  <si>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</si>
  <si>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</si>
  <si>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</si>
  <si>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</si>
  <si>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</si>
  <si>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</si>
  <si>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</si>
  <si>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</si>
  <si>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</si>
  <si>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</si>
  <si>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</si>
  <si>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</si>
  <si>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</si>
  <si>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</si>
  <si>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</si>
  <si>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</si>
  <si>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</si>
  <si>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</si>
  <si>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</si>
  <si>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</si>
  <si>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</si>
  <si>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</si>
  <si>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</si>
  <si>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</si>
  <si>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</si>
  <si>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</si>
  <si>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</si>
  <si>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</si>
  <si>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</si>
  <si>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</si>
  <si>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</si>
  <si>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</si>
  <si>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</si>
  <si>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</si>
  <si>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</si>
  <si>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</si>
  <si>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</si>
  <si>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</si>
  <si>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</si>
  <si>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</si>
  <si>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</si>
  <si>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</si>
  <si>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</si>
  <si>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</si>
  <si>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</si>
  <si>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</si>
  <si>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</si>
  <si>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</si>
  <si>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</si>
  <si>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</si>
  <si>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</si>
  <si>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</si>
  <si>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</si>
  <si>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</si>
  <si>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</si>
  <si>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</si>
  <si>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</si>
  <si>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</si>
  <si>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</si>
  <si>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</si>
  <si>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</si>
  <si>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</si>
  <si>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</si>
  <si>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</si>
  <si>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</si>
  <si>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</si>
  <si>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</si>
  <si>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</si>
  <si>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</si>
  <si>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</si>
  <si>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</si>
  <si>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</si>
  <si>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</si>
  <si>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</si>
  <si>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</si>
  <si>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</si>
  <si>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</si>
  <si>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</si>
  <si>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</si>
  <si>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</si>
  <si>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</si>
  <si>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</si>
  <si>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</si>
  <si>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</si>
  <si>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</si>
  <si>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</si>
  <si>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</si>
  <si>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</si>
  <si>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</si>
  <si>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</si>
  <si>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</si>
  <si>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</si>
  <si>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</si>
  <si>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</si>
  <si>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</si>
  <si>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</si>
  <si>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</si>
  <si>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</si>
  <si>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</si>
  <si>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</si>
  <si>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</si>
  <si>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</si>
  <si>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</si>
  <si>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</si>
  <si>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</si>
  <si>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</si>
  <si>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</si>
  <si>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</si>
  <si>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</si>
  <si>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</si>
  <si>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</si>
  <si>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</si>
  <si>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</si>
  <si>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</si>
  <si>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</si>
  <si>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</si>
  <si>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</si>
  <si>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</si>
  <si>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</si>
  <si>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</si>
  <si>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</si>
  <si>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</si>
  <si>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</si>
  <si>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</si>
  <si>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</si>
  <si>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</si>
  <si>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</si>
  <si>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</si>
  <si>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</si>
  <si>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</si>
  <si>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</si>
  <si>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</si>
  <si>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</si>
  <si>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</si>
  <si>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</si>
  <si>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</si>
  <si>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</si>
  <si>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</si>
  <si>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</si>
  <si>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</si>
  <si>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</si>
  <si>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</si>
  <si>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</si>
  <si>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</si>
  <si>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</si>
  <si>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</si>
  <si>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</si>
  <si>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</si>
  <si>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</si>
  <si>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</si>
  <si>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</si>
  <si>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</si>
  <si>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</si>
  <si>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</si>
  <si>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</si>
  <si>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</si>
  <si>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</si>
  <si>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</si>
  <si>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</si>
  <si>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</si>
  <si>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</si>
  <si>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</si>
  <si>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</si>
  <si>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</si>
  <si>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</si>
  <si>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</si>
  <si>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</si>
  <si>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</si>
  <si>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</si>
  <si>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</si>
  <si>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</si>
  <si>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</si>
  <si>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</si>
  <si>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</si>
  <si>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</si>
  <si>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</si>
  <si>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</si>
  <si>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</si>
  <si>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</si>
  <si>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</si>
  <si>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</si>
  <si>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</si>
  <si>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</si>
  <si>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</si>
  <si>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</si>
  <si>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</si>
  <si>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</si>
  <si>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</si>
  <si>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</si>
  <si>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</si>
  <si>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</si>
  <si>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</si>
  <si>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</si>
  <si>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</si>
  <si>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</si>
  <si>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</si>
  <si>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</si>
  <si>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</si>
  <si>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</si>
  <si>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</si>
  <si>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</si>
  <si>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</si>
  <si>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</si>
  <si>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</si>
  <si>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</si>
  <si>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</si>
  <si>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</si>
  <si>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</si>
  <si>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</si>
  <si>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</si>
  <si>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</si>
  <si>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</si>
  <si>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</si>
  <si>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</si>
  <si>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</si>
  <si>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</si>
  <si>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</si>
  <si>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</si>
  <si>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</si>
  <si>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</si>
  <si>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</si>
  <si>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</si>
  <si>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</si>
  <si>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</si>
  <si>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</si>
  <si>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</si>
  <si>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</si>
  <si>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</si>
  <si>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</si>
  <si>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</si>
  <si>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</si>
  <si>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</si>
  <si>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</si>
  <si>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</si>
  <si>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</si>
  <si>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</si>
  <si>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</si>
  <si>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</si>
  <si>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</si>
  <si>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</si>
  <si>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</si>
  <si>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</si>
  <si>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</si>
  <si>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</si>
  <si>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</si>
  <si>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</si>
  <si>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</si>
  <si>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</si>
  <si>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</si>
  <si>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</si>
  <si>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</si>
  <si>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</si>
  <si>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</si>
  <si>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</si>
  <si>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</si>
  <si>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</si>
  <si>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</si>
  <si>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</si>
  <si>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</si>
  <si>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</si>
  <si>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</si>
  <si>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</si>
  <si>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</si>
  <si>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</si>
  <si>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</si>
  <si>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</si>
  <si>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</si>
  <si>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</si>
  <si>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</si>
  <si>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</si>
  <si>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</si>
  <si>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</si>
  <si>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</si>
  <si>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</si>
  <si>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</si>
  <si>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</si>
  <si>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</si>
  <si>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</si>
  <si>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</si>
  <si>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</si>
  <si>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</si>
  <si>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</si>
  <si>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</si>
  <si>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</si>
  <si>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</si>
  <si>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</si>
  <si>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</si>
  <si>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</si>
  <si>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</si>
  <si>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</si>
  <si>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</si>
  <si>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</si>
  <si>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</si>
  <si>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</si>
  <si>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</si>
  <si>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</si>
  <si>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</si>
  <si>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</si>
  <si>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</si>
  <si>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</si>
  <si>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</si>
  <si>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</si>
  <si>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</si>
  <si>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</si>
  <si>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</si>
  <si>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</si>
  <si>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</si>
  <si>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</si>
  <si>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</si>
  <si>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</si>
  <si>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</si>
  <si>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</si>
  <si>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</si>
  <si>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</si>
  <si>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</si>
  <si>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</si>
  <si>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</si>
  <si>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</si>
  <si>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</si>
  <si>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</si>
  <si>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</si>
  <si>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</si>
  <si>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</si>
  <si>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</si>
  <si>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</si>
  <si>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</si>
  <si>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</si>
  <si>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</si>
  <si>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</si>
  <si>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</si>
  <si>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</si>
  <si>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</si>
  <si>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</si>
  <si>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</si>
  <si>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</si>
  <si>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</si>
  <si>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</si>
  <si>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</si>
  <si>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</si>
  <si>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</si>
  <si>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</si>
  <si>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</si>
  <si>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</si>
  <si>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</si>
  <si>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</si>
  <si>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</si>
  <si>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</si>
  <si>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</si>
  <si>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</si>
  <si>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</si>
  <si>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</si>
  <si>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</si>
  <si>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</si>
  <si>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</si>
  <si>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</si>
  <si>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</si>
  <si>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</si>
  <si>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</si>
  <si>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</si>
  <si>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</si>
  <si>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</si>
  <si>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</si>
  <si>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</si>
  <si>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</si>
  <si>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</si>
  <si>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</si>
  <si>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</si>
  <si>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</si>
  <si>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</si>
  <si>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</si>
  <si>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</si>
  <si>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</si>
  <si>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</si>
  <si>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</si>
  <si>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</si>
  <si>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</si>
  <si>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</si>
  <si>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</si>
  <si>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</si>
  <si>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</si>
  <si>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</si>
  <si>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</si>
  <si>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</si>
  <si>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</si>
  <si>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</si>
  <si>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</si>
  <si>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</si>
  <si>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</si>
  <si>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</si>
  <si>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</si>
  <si>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</si>
  <si>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</si>
  <si>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</si>
  <si>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</si>
  <si>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</si>
  <si>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</si>
  <si>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</si>
  <si>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</si>
  <si>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</si>
  <si>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</si>
  <si>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</si>
  <si>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</si>
  <si>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</si>
  <si>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</si>
  <si>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</si>
  <si>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</si>
  <si>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</si>
  <si>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</si>
  <si>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</si>
  <si>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</si>
  <si>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</si>
  <si>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</si>
  <si>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</si>
  <si>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</si>
  <si>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</si>
  <si>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</si>
  <si>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</si>
  <si>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</si>
  <si>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</si>
  <si>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</si>
  <si>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</si>
  <si>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</si>
  <si>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</si>
  <si>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</si>
  <si>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</si>
  <si>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</si>
  <si>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</si>
  <si>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</si>
  <si>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</si>
  <si>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</si>
  <si>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</si>
  <si>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</si>
  <si>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</si>
  <si>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</si>
  <si>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</si>
  <si>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</si>
  <si>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</si>
  <si>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</si>
  <si>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</si>
  <si>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</si>
  <si>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</si>
  <si>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</si>
  <si>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</si>
  <si>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</si>
  <si>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</si>
  <si>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</si>
  <si>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</si>
  <si>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</si>
  <si>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</si>
  <si>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</si>
  <si>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</si>
  <si>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</si>
  <si>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</si>
  <si>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</si>
  <si>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</si>
  <si>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</si>
  <si>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</si>
  <si>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</si>
  <si>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</si>
  <si>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</si>
  <si>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</si>
  <si>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</si>
  <si>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</si>
  <si>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</si>
  <si>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</si>
  <si>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</si>
  <si>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</si>
  <si>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</si>
  <si>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</si>
  <si>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</si>
  <si>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</si>
  <si>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</si>
  <si>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</si>
  <si>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</si>
  <si>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</si>
  <si>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</si>
  <si>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</si>
  <si>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</si>
  <si>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</si>
  <si>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</si>
  <si>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</si>
  <si>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</si>
  <si>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</si>
  <si>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</si>
  <si>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</si>
  <si>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</si>
  <si>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</si>
  <si>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</si>
  <si>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</si>
  <si>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</si>
  <si>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</si>
  <si>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</si>
  <si>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</si>
  <si>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</si>
  <si>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</si>
  <si>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</si>
  <si>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</si>
  <si>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</si>
  <si>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</si>
  <si>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</si>
  <si>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</si>
  <si>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</si>
  <si>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</si>
  <si>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</si>
  <si>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</si>
  <si>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</si>
  <si>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</si>
  <si>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</si>
  <si>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</si>
  <si>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</si>
  <si>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</si>
  <si>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</si>
  <si>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</si>
  <si>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</si>
  <si>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</si>
  <si>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</si>
  <si>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</si>
  <si>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</si>
  <si>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</si>
  <si>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</si>
  <si>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</si>
  <si>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</si>
  <si>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</si>
  <si>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</si>
  <si>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</si>
  <si>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</si>
  <si>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</si>
  <si>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</si>
  <si>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</si>
  <si>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</si>
  <si>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</si>
  <si>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</si>
  <si>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</si>
  <si>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</si>
  <si>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</si>
  <si>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</si>
  <si>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</si>
  <si>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</si>
  <si>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</si>
  <si>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</si>
  <si>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</si>
  <si>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</si>
  <si>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</si>
  <si>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</si>
  <si>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</si>
  <si>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</si>
  <si>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</si>
  <si>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</si>
  <si>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</si>
  <si>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</si>
  <si>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</si>
  <si>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</si>
  <si>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</si>
  <si>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</si>
  <si>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</si>
  <si>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</si>
  <si>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</si>
  <si>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</si>
  <si>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</si>
  <si>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</si>
  <si>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</si>
  <si>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</si>
  <si>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</si>
  <si>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</si>
  <si>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</si>
  <si>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</si>
  <si>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</si>
  <si>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</si>
  <si>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</si>
  <si>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</si>
  <si>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</si>
  <si>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</si>
  <si>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</si>
  <si>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</si>
  <si>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</si>
  <si>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</si>
  <si>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</si>
  <si>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</si>
  <si>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</si>
  <si>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</si>
  <si>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</si>
  <si>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</si>
  <si>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</si>
  <si>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</si>
  <si>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</si>
  <si>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</si>
  <si>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</si>
  <si>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</si>
  <si>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</si>
  <si>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</si>
  <si>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</si>
  <si>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</si>
  <si>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</si>
  <si>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</si>
  <si>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</si>
  <si>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</si>
  <si>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</si>
  <si>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</si>
  <si>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</si>
  <si>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</si>
  <si>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</si>
  <si>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</si>
  <si>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</si>
  <si>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</si>
  <si>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</si>
  <si>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</si>
  <si>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</si>
  <si>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</si>
  <si>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</si>
  <si>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</si>
  <si>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</si>
  <si>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</si>
  <si>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</si>
  <si>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</si>
  <si>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</si>
  <si>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</si>
  <si>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</si>
  <si>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</si>
  <si>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</si>
  <si>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</si>
  <si>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</si>
  <si>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</si>
  <si>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</si>
  <si>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</si>
  <si>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</si>
  <si>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</si>
  <si>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</si>
  <si>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</si>
  <si>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</si>
  <si>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</si>
  <si>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</si>
  <si>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</si>
  <si>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</si>
  <si>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</si>
  <si>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</si>
  <si>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</si>
  <si>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</si>
  <si>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</si>
  <si>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</si>
  <si>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</si>
  <si>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</si>
  <si>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</si>
  <si>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</si>
  <si>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</si>
  <si>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</si>
  <si>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</si>
  <si>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</si>
  <si>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</si>
  <si>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</si>
  <si>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</si>
  <si>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</si>
  <si>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</si>
  <si>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</si>
  <si>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</si>
  <si>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</si>
  <si>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</si>
  <si>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</si>
  <si>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</si>
  <si>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</si>
  <si>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</si>
  <si>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</si>
  <si>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</si>
  <si>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</si>
  <si>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</si>
  <si>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</si>
  <si>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</si>
  <si>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</si>
  <si>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</si>
  <si>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</si>
  <si>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</si>
  <si>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</si>
  <si>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</si>
  <si>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</si>
  <si>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</si>
  <si>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</si>
  <si>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</si>
  <si>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</si>
  <si>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</si>
  <si>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</si>
  <si>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</si>
  <si>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</si>
  <si>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</si>
  <si>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</si>
  <si>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</si>
  <si>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</si>
  <si>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</si>
  <si>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</si>
  <si>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</si>
  <si>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</si>
  <si>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</si>
  <si>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</si>
  <si>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</si>
  <si>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</si>
  <si>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</si>
  <si>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</si>
  <si>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</si>
  <si>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</si>
  <si>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</si>
  <si>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</si>
  <si>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</si>
  <si>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</si>
  <si>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</si>
  <si>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</si>
  <si>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</si>
  <si>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</si>
  <si>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</si>
  <si>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</si>
  <si>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</si>
  <si>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</si>
  <si>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</si>
  <si>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</si>
  <si>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</si>
  <si>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</si>
  <si>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</si>
  <si>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</si>
  <si>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</si>
  <si>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</si>
  <si>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</si>
  <si>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</si>
  <si>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</si>
  <si>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</si>
  <si>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</si>
  <si>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</si>
  <si>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</si>
  <si>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</si>
  <si>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</si>
  <si>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</si>
  <si>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</si>
  <si>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</si>
  <si>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</si>
  <si>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</si>
  <si>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</si>
  <si>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</si>
  <si>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</si>
  <si>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</si>
  <si>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</si>
  <si>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</si>
  <si>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</si>
  <si>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</si>
  <si>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</si>
  <si>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</si>
  <si>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</si>
  <si>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</si>
  <si>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</si>
  <si>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</si>
  <si>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</si>
  <si>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</si>
  <si>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</si>
  <si>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</si>
  <si>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</si>
  <si>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</si>
  <si>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</si>
  <si>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</si>
  <si>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</si>
  <si>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</si>
  <si>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</si>
  <si>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</si>
  <si>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</si>
  <si>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</si>
  <si>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</si>
  <si>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</si>
  <si>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</si>
  <si>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</si>
  <si>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</si>
  <si>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</si>
  <si>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</si>
  <si>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</si>
  <si>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</si>
  <si>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</si>
  <si>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</si>
  <si>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</si>
  <si>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</si>
  <si>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</si>
  <si>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</si>
  <si>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</si>
  <si>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</si>
  <si>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</si>
  <si>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</si>
  <si>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</si>
  <si>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</si>
  <si>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</si>
  <si>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</si>
  <si>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</si>
  <si>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</si>
  <si>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</si>
  <si>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</si>
  <si>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</si>
  <si>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</si>
  <si>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</si>
  <si>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</si>
  <si>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</si>
  <si>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</si>
  <si>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</si>
  <si>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</si>
  <si>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</si>
  <si>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</si>
  <si>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</si>
  <si>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</si>
  <si>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</si>
  <si>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</si>
  <si>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</si>
  <si>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</si>
  <si>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</si>
  <si>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</si>
  <si>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</si>
  <si>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</si>
  <si>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</si>
  <si>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</si>
  <si>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</si>
  <si>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</si>
  <si>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</si>
  <si>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</si>
  <si>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</si>
  <si>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</si>
  <si>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</si>
  <si>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</si>
  <si>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</si>
  <si>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</si>
  <si>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</si>
  <si>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</si>
  <si>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</si>
  <si>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</si>
  <si>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</si>
  <si>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</si>
  <si>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</si>
  <si>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</si>
  <si>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</si>
  <si>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</si>
  <si>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</si>
  <si>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</si>
  <si>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</si>
  <si>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</si>
  <si>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</si>
  <si>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</si>
  <si>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</si>
  <si>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</si>
  <si>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</si>
  <si>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</si>
  <si>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</si>
  <si>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</si>
  <si>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</si>
  <si>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</si>
  <si>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</si>
  <si>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</si>
  <si>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</si>
  <si>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</si>
  <si>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</si>
  <si>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</si>
  <si>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</si>
  <si>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</si>
  <si>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</si>
  <si>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</si>
  <si>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</si>
  <si>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</si>
  <si>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</si>
  <si>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</si>
  <si>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</si>
  <si>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</si>
  <si>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</si>
  <si>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</si>
  <si>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</si>
  <si>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</si>
  <si>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</si>
  <si>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</si>
  <si>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</si>
  <si>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</si>
  <si>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</si>
  <si>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</si>
  <si>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</si>
  <si>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</si>
  <si>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</si>
  <si>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</si>
  <si>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</si>
  <si>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</si>
  <si>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</si>
  <si>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</si>
  <si>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</si>
  <si>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</si>
  <si>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</si>
  <si>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</si>
  <si>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</si>
  <si>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</si>
  <si>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</si>
  <si>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</si>
  <si>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</si>
  <si>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</si>
  <si>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</si>
  <si>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</si>
  <si>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</si>
  <si>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</si>
  <si>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</si>
  <si>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</si>
  <si>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</si>
  <si>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</si>
  <si>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</si>
  <si>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</si>
  <si>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</si>
  <si>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</si>
  <si>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</si>
  <si>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</si>
  <si>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</si>
  <si>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</si>
  <si>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</si>
  <si>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</si>
  <si>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</si>
  <si>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</si>
  <si>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</si>
  <si>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</si>
  <si>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</si>
  <si>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</si>
  <si>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</si>
  <si>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</si>
  <si>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</si>
  <si>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</si>
  <si>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</si>
  <si>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</si>
  <si>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</si>
  <si>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</si>
  <si>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</si>
  <si>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</si>
  <si>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</si>
  <si>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</si>
  <si>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</si>
  <si>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</si>
  <si>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</si>
  <si>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</si>
  <si>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</si>
  <si>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</si>
  <si>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</si>
  <si>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</si>
  <si>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</si>
  <si>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</si>
  <si>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</si>
  <si>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</si>
  <si>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</si>
  <si>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</si>
  <si>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</si>
  <si>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</si>
  <si>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</si>
  <si>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</si>
  <si>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</si>
  <si>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</si>
  <si>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</si>
  <si>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</si>
  <si>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</si>
  <si>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</si>
  <si>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</si>
  <si>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</si>
  <si>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</si>
  <si>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</si>
  <si>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</si>
  <si>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</si>
  <si>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</si>
  <si>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</si>
  <si>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</si>
  <si>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</si>
  <si>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</si>
  <si>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</si>
  <si>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</si>
  <si>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</si>
  <si>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</si>
  <si>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</si>
  <si>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</si>
  <si>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</si>
  <si>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</si>
  <si>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</si>
  <si>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</si>
  <si>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</si>
  <si>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</si>
  <si>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</si>
  <si>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</si>
  <si>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</si>
  <si>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</si>
  <si>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</si>
  <si>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</si>
  <si>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</si>
  <si>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</si>
  <si>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</si>
  <si>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</si>
  <si>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</si>
  <si>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</si>
  <si>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</si>
  <si>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</si>
  <si>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</si>
  <si>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</si>
  <si>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</si>
  <si>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</si>
  <si>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</si>
  <si>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</si>
  <si>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</si>
  <si>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</si>
  <si>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</si>
  <si>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</si>
  <si>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</si>
  <si>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</si>
  <si>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</si>
  <si>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</si>
  <si>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</si>
  <si>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</si>
  <si>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</si>
  <si>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</si>
  <si>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</si>
  <si>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</si>
  <si>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</si>
  <si>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</si>
  <si>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</si>
  <si>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</si>
  <si>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</si>
  <si>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</si>
  <si>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</si>
  <si>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</si>
  <si>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</si>
  <si>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</si>
  <si>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</si>
  <si>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</si>
  <si>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</si>
  <si>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</si>
  <si>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</si>
  <si>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</si>
  <si>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</si>
  <si>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</si>
  <si>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</si>
  <si>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</si>
  <si>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</si>
  <si>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</si>
  <si>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</si>
  <si>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</si>
  <si>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</si>
  <si>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</si>
  <si>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</si>
  <si>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</si>
  <si>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</si>
  <si>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</si>
  <si>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</si>
  <si>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</si>
  <si>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</si>
  <si>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</si>
  <si>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</si>
  <si>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</si>
  <si>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</si>
  <si>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</si>
  <si>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</si>
  <si>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</si>
  <si>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</si>
  <si>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</si>
  <si>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</si>
  <si>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</si>
  <si>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</si>
  <si>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</si>
  <si>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</si>
  <si>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</si>
  <si>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</si>
  <si>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</si>
  <si>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</si>
  <si>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</si>
  <si>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</si>
  <si>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</si>
  <si>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</si>
  <si>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</si>
  <si>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</si>
  <si>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</si>
  <si>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</si>
  <si>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</si>
  <si>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</si>
  <si>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</si>
  <si>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</si>
  <si>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</si>
  <si>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</si>
  <si>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</si>
  <si>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</si>
  <si>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</si>
  <si>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</si>
  <si>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</si>
  <si>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</si>
  <si>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</si>
  <si>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</si>
  <si>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</si>
  <si>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</si>
  <si>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</si>
  <si>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</si>
  <si>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</si>
  <si>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</si>
  <si>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</si>
  <si>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</si>
  <si>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</si>
  <si>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</si>
  <si>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</si>
  <si>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</si>
  <si>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</si>
  <si>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</si>
  <si>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</si>
  <si>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</si>
  <si>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</si>
  <si>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</si>
  <si>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</si>
  <si>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</si>
  <si>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</si>
  <si>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</si>
  <si>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</si>
  <si>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</si>
  <si>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</si>
  <si>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</si>
  <si>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</si>
  <si>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</si>
  <si>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</si>
  <si>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</si>
  <si>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</si>
  <si>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</si>
  <si>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</si>
  <si>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</si>
  <si>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</si>
  <si>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</si>
  <si>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</si>
  <si>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</si>
  <si>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</si>
  <si>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</si>
  <si>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</si>
  <si>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</si>
  <si>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</si>
  <si>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</si>
  <si>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</si>
  <si>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</si>
  <si>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</si>
  <si>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</si>
  <si>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</si>
  <si>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</si>
  <si>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</si>
  <si>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</si>
  <si>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</si>
  <si>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</si>
  <si>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</si>
  <si>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</si>
  <si>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</si>
  <si>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</si>
  <si>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</si>
  <si>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</si>
  <si>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</si>
  <si>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</si>
  <si>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</si>
  <si>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</si>
  <si>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</si>
  <si>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</si>
  <si>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</si>
  <si>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</si>
  <si>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</si>
  <si>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</si>
  <si>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</si>
  <si>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</si>
  <si>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</si>
  <si>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</si>
  <si>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</si>
  <si>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</si>
  <si>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</si>
  <si>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</si>
  <si>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</si>
  <si>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</si>
  <si>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</si>
  <si>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</si>
  <si>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</si>
  <si>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</si>
  <si>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</si>
  <si>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</si>
  <si>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</si>
  <si>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</si>
  <si>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</si>
  <si>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</si>
  <si>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</si>
  <si>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</si>
  <si>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</si>
  <si>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</si>
  <si>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</si>
  <si>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</si>
  <si>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</si>
  <si>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</si>
  <si>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</si>
  <si>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</si>
  <si>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</si>
  <si>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</si>
  <si>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</si>
  <si>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</si>
  <si>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</si>
  <si>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</si>
  <si>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</si>
  <si>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</si>
  <si>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</si>
  <si>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</si>
  <si>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</si>
  <si>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</si>
  <si>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</si>
  <si>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</si>
  <si>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</si>
  <si>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</si>
  <si>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</si>
  <si>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</si>
  <si>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</si>
  <si>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</si>
  <si>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</si>
  <si>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</si>
  <si>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</si>
  <si>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</si>
  <si>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</si>
  <si>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</si>
  <si>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</si>
  <si>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</si>
  <si>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</si>
  <si>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</si>
  <si>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</si>
  <si>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</si>
  <si>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</si>
  <si>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</si>
  <si>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</si>
  <si>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</si>
  <si>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</si>
  <si>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</si>
  <si>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</si>
  <si>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</si>
  <si>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</si>
  <si>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</si>
  <si>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</si>
  <si>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</si>
  <si>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</si>
  <si>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</si>
  <si>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</si>
  <si>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</si>
  <si>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</si>
  <si>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</si>
  <si>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</si>
  <si>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</si>
  <si>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</si>
  <si>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</si>
  <si>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</si>
  <si>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</si>
  <si>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</si>
  <si>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</si>
  <si>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</si>
  <si>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</si>
  <si>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</si>
  <si>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</si>
  <si>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</si>
  <si>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</si>
  <si>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</si>
  <si>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</si>
  <si>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</si>
  <si>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</si>
  <si>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</si>
  <si>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</si>
  <si>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</si>
  <si>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</si>
  <si>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</si>
  <si>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</si>
  <si>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</si>
  <si>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</si>
  <si>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</si>
  <si>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</si>
  <si>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</si>
  <si>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</si>
  <si>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</si>
  <si>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</si>
  <si>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</si>
  <si>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</si>
  <si>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</si>
  <si>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</si>
  <si>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</si>
  <si>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</si>
  <si>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</si>
  <si>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</si>
  <si>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</si>
  <si>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</si>
  <si>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</si>
  <si>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</si>
  <si>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</si>
  <si>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</si>
  <si>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</si>
  <si>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</si>
  <si>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</si>
  <si>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</si>
  <si>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</si>
  <si>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</si>
  <si>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</si>
  <si>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</si>
  <si>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</si>
  <si>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</si>
  <si>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</si>
  <si>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</si>
  <si>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</si>
  <si>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</si>
  <si>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</si>
  <si>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</si>
  <si>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</si>
  <si>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</si>
  <si>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</si>
  <si>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</si>
  <si>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</si>
  <si>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</si>
  <si>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</si>
  <si>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</si>
  <si>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</si>
  <si>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</si>
  <si>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</si>
  <si>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</si>
  <si>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</si>
  <si>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</si>
  <si>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</si>
  <si>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</si>
  <si>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</si>
  <si>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</si>
  <si>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</si>
  <si>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</si>
  <si>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</si>
  <si>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</si>
  <si>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</si>
  <si>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</si>
  <si>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</si>
  <si>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</si>
  <si>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</si>
  <si>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</si>
  <si>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</si>
  <si>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</si>
  <si>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</si>
  <si>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</si>
  <si>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</si>
  <si>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</si>
  <si>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</si>
  <si>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</si>
  <si>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</si>
  <si>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</si>
  <si>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</si>
  <si>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</si>
  <si>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</si>
  <si>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</si>
  <si>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</si>
  <si>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</si>
  <si>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</si>
  <si>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</si>
  <si>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</si>
  <si>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</si>
  <si>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</si>
  <si>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</si>
  <si>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</si>
  <si>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</si>
  <si>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</si>
  <si>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</si>
  <si>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</si>
  <si>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</si>
  <si>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</si>
  <si>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</si>
  <si>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</si>
  <si>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</si>
  <si>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</si>
  <si>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</si>
  <si>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</si>
  <si>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</si>
  <si>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</si>
  <si>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</si>
  <si>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</si>
  <si>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</si>
  <si>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</si>
  <si>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</si>
  <si>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</si>
  <si>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</si>
  <si>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</si>
  <si>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</si>
  <si>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</si>
  <si>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</si>
  <si>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</si>
  <si>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</si>
  <si>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</si>
  <si>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</si>
  <si>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</si>
  <si>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</si>
  <si>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</si>
  <si>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</si>
  <si>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</si>
  <si>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</si>
  <si>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</si>
  <si>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</si>
  <si>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</si>
  <si>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</si>
  <si>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</si>
  <si>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</si>
  <si>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</si>
  <si>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</si>
  <si>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</si>
  <si>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</si>
  <si>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</si>
  <si>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</si>
  <si>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</si>
  <si>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</si>
  <si>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</si>
  <si>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</si>
  <si>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</si>
  <si>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</si>
  <si>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</si>
  <si>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</si>
  <si>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</si>
  <si>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</si>
  <si>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</si>
  <si>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</si>
  <si>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</si>
  <si>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</si>
  <si>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</si>
  <si>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</si>
  <si>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</si>
  <si>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</si>
  <si>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</si>
  <si>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</si>
  <si>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</si>
  <si>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</si>
  <si>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</si>
  <si>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</si>
  <si>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</si>
  <si>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</si>
  <si>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</si>
  <si>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</si>
  <si>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</si>
  <si>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</si>
  <si>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</si>
  <si>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</si>
  <si>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</si>
  <si>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</si>
  <si>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</si>
  <si>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</si>
  <si>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</si>
  <si>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</si>
  <si>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</si>
  <si>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</si>
  <si>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</si>
  <si>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</si>
  <si>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</si>
  <si>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</si>
  <si>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</si>
  <si>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</si>
  <si>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</si>
  <si>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</si>
  <si>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</si>
  <si>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</si>
  <si>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</si>
  <si>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</si>
  <si>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</si>
  <si>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</si>
  <si>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</si>
  <si>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</si>
  <si>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</si>
  <si>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</si>
  <si>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</si>
  <si>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</si>
  <si>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</si>
  <si>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</si>
  <si>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</si>
  <si>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</si>
  <si>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</si>
  <si>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</si>
  <si>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</si>
  <si>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</si>
  <si>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</si>
  <si>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</si>
  <si>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</si>
  <si>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</si>
  <si>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</si>
  <si>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</si>
  <si>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</si>
  <si>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</si>
  <si>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</si>
  <si>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</si>
  <si>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</si>
  <si>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</si>
  <si>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</si>
  <si>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</si>
  <si>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</si>
  <si>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</si>
  <si>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</si>
  <si>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</si>
  <si>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</si>
  <si>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</si>
  <si>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</si>
  <si>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</si>
  <si>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</si>
  <si>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</si>
  <si>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</si>
  <si>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</si>
  <si>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</si>
  <si>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</si>
  <si>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</si>
  <si>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</si>
  <si>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</si>
  <si>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</si>
  <si>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</si>
  <si>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</si>
  <si>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</si>
  <si>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</si>
  <si>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</si>
  <si>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</si>
  <si>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</si>
  <si>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</si>
  <si>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</si>
  <si>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</si>
  <si>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</si>
  <si>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</si>
  <si>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</si>
  <si>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</si>
  <si>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</si>
  <si>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</si>
  <si>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</si>
  <si>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</si>
  <si>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</si>
  <si>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</si>
  <si>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</si>
  <si>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</si>
  <si>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</si>
  <si>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</si>
  <si>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</si>
  <si>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</si>
  <si>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</si>
  <si>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</si>
  <si>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</si>
  <si>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</si>
  <si>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</si>
  <si>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</si>
  <si>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</si>
  <si>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</si>
  <si>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</si>
  <si>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</si>
  <si>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</si>
  <si>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</si>
  <si>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</si>
  <si>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</si>
  <si>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</si>
  <si>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</si>
  <si>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</si>
  <si>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</si>
  <si>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</si>
  <si>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</si>
  <si>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</si>
  <si>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</si>
  <si>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</si>
  <si>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</si>
  <si>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</si>
  <si>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</si>
  <si>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</si>
  <si>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</si>
  <si>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</si>
  <si>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</si>
  <si>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</si>
  <si>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</si>
  <si>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</si>
  <si>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</si>
  <si>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</si>
  <si>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</si>
  <si>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</si>
  <si>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</si>
  <si>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</si>
  <si>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</si>
  <si>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</si>
  <si>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</si>
  <si>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</si>
  <si>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</si>
  <si>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</si>
  <si>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</si>
  <si>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</si>
  <si>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</si>
  <si>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</si>
  <si>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</si>
  <si>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</si>
  <si>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</si>
  <si>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</si>
  <si>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</si>
  <si>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</si>
  <si>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</si>
  <si>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</si>
  <si>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</si>
  <si>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</si>
  <si>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</si>
  <si>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</si>
  <si>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</si>
  <si>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</si>
  <si>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</si>
  <si>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</si>
  <si>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</si>
  <si>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</si>
  <si>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</si>
  <si>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</si>
  <si>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</si>
  <si>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</si>
  <si>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</si>
  <si>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</si>
  <si>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</si>
  <si>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</si>
  <si>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</si>
  <si>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</si>
  <si>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</si>
  <si>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</si>
  <si>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</si>
  <si>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</si>
  <si>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</si>
  <si>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</si>
  <si>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</si>
  <si>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</si>
  <si>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</si>
  <si>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</si>
  <si>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</si>
  <si>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</si>
  <si>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</si>
  <si>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</si>
  <si>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</si>
  <si>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</si>
  <si>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</si>
  <si>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</si>
  <si>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</si>
  <si>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</si>
  <si>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</si>
  <si>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</si>
  <si>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</si>
  <si>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</si>
  <si>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</si>
  <si>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</si>
  <si>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</si>
  <si>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</si>
  <si>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</si>
  <si>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</si>
  <si>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</si>
  <si>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</si>
  <si>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</si>
  <si>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</si>
  <si>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</si>
  <si>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</si>
  <si>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</si>
  <si>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</si>
  <si>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</si>
  <si>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</si>
  <si>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</si>
  <si>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</si>
  <si>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</si>
  <si>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</si>
  <si>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</si>
  <si>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</si>
  <si>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</si>
  <si>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</si>
  <si>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</si>
  <si>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</si>
  <si>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</si>
  <si>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</si>
  <si>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</si>
  <si>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</si>
  <si>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</si>
  <si>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</si>
  <si>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</si>
  <si>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</si>
  <si>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</si>
  <si>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</si>
  <si>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</si>
  <si>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</si>
  <si>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</si>
  <si>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</si>
  <si>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</si>
  <si>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</si>
  <si>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</si>
  <si>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</si>
  <si>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</si>
  <si>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</si>
  <si>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</si>
  <si>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</si>
  <si>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</si>
  <si>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</si>
  <si>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</si>
  <si>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</si>
  <si>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</si>
  <si>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</si>
  <si>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</si>
  <si>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</si>
  <si>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</si>
  <si>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</si>
  <si>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</si>
  <si>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</si>
  <si>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</si>
  <si>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</si>
  <si>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</si>
  <si>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</si>
  <si>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</si>
  <si>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</si>
  <si>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</si>
  <si>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</si>
  <si>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</si>
  <si>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</si>
  <si>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</si>
  <si>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</si>
  <si>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</si>
  <si>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</si>
  <si>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</si>
  <si>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</si>
  <si>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</si>
  <si>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</si>
  <si>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</si>
  <si>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</si>
  <si>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</si>
  <si>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</si>
  <si>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</si>
  <si>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</si>
  <si>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</si>
  <si>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</si>
  <si>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</si>
  <si>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</si>
  <si>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</si>
  <si>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</si>
  <si>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</si>
  <si>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</si>
  <si>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</si>
  <si>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</si>
  <si>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</si>
  <si>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</si>
  <si>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</si>
  <si>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</si>
  <si>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</si>
  <si>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</si>
  <si>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</si>
  <si>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</si>
  <si>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</si>
  <si>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</si>
  <si>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</si>
  <si>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</si>
  <si>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</si>
  <si>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</si>
  <si>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</si>
  <si>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</si>
  <si>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</si>
  <si>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</si>
  <si>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</si>
  <si>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</si>
  <si>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</si>
  <si>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</si>
  <si>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</si>
  <si>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</si>
  <si>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</si>
  <si>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</si>
  <si>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</si>
  <si>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</si>
  <si>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</si>
  <si>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</si>
  <si>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</si>
  <si>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</si>
  <si>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</si>
  <si>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</si>
  <si>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</si>
  <si>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</si>
  <si>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</si>
  <si>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</si>
  <si>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</si>
  <si>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</si>
  <si>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</si>
  <si>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</si>
  <si>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</si>
  <si>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</si>
  <si>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</si>
  <si>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</si>
  <si>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</si>
  <si>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</si>
  <si>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</si>
  <si>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</si>
  <si>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</si>
  <si>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</si>
  <si>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</si>
  <si>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</si>
  <si>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</si>
  <si>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</si>
  <si>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</si>
  <si>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</si>
  <si>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</si>
  <si>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</si>
  <si>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</si>
  <si>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</si>
  <si>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</si>
  <si>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</si>
  <si>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</si>
  <si>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</si>
  <si>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</si>
  <si>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</si>
  <si>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</si>
  <si>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</si>
  <si>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</si>
  <si>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</si>
  <si>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</si>
  <si>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</si>
  <si>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</si>
  <si>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</si>
  <si>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</si>
  <si>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</si>
  <si>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</si>
  <si>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</si>
  <si>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</si>
  <si>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</si>
  <si>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</si>
  <si>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</si>
  <si>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</si>
  <si>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</si>
  <si>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</si>
  <si>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</si>
  <si>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</si>
  <si>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</si>
  <si>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</si>
  <si>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</si>
  <si>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</si>
  <si>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</si>
  <si>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</si>
  <si>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</si>
  <si>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</si>
  <si>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</si>
  <si>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</si>
  <si>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</si>
  <si>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</si>
  <si>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</si>
  <si>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</si>
  <si>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</si>
  <si>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</si>
  <si>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</si>
  <si>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</si>
  <si>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</si>
  <si>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</si>
  <si>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</si>
  <si>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</si>
  <si>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</si>
  <si>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</si>
  <si>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</si>
  <si>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</si>
  <si>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</si>
  <si>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</si>
  <si>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</si>
  <si>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</si>
  <si>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</si>
  <si>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</si>
  <si>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</si>
  <si>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</si>
  <si>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</si>
  <si>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</si>
  <si>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</si>
  <si>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</si>
  <si>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</si>
  <si>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</si>
  <si>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</si>
  <si>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</si>
  <si>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</si>
  <si>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</si>
  <si>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</si>
  <si>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</si>
  <si>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</si>
  <si>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</si>
  <si>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</si>
  <si>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</si>
  <si>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</si>
  <si>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</si>
  <si>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</si>
  <si>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</si>
  <si>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</si>
  <si>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</si>
  <si>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</si>
  <si>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</si>
  <si>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</si>
  <si>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</si>
  <si>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</si>
  <si>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</si>
  <si>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</si>
  <si>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</si>
  <si>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</si>
  <si>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</si>
  <si>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</si>
  <si>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</si>
  <si>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</si>
  <si>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</si>
  <si>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</si>
  <si>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</si>
  <si>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</si>
  <si>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</si>
  <si>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</si>
  <si>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</si>
  <si>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</si>
  <si>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</si>
  <si>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</si>
  <si>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</si>
  <si>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</si>
  <si>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</si>
  <si>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</si>
  <si>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</si>
  <si>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</si>
  <si>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</si>
  <si>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</si>
  <si>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</si>
  <si>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</si>
  <si>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</si>
  <si>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</si>
  <si>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</si>
  <si>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</si>
  <si>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</si>
  <si>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</si>
  <si>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</si>
  <si>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</si>
  <si>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</si>
  <si>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</si>
  <si>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</si>
  <si>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</si>
  <si>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</si>
  <si>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</si>
  <si>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</si>
  <si>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</si>
  <si>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</si>
  <si>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</si>
  <si>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</si>
  <si>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</si>
  <si>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</si>
  <si>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</si>
  <si>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</si>
  <si>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</si>
  <si>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</si>
  <si>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</si>
  <si>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</si>
  <si>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</si>
  <si>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</si>
  <si>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</si>
  <si>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</si>
  <si>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</si>
  <si>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</si>
  <si>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</si>
  <si>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</si>
  <si>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</si>
  <si>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</si>
  <si>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</si>
  <si>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</si>
  <si>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</si>
  <si>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</si>
  <si>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</si>
  <si>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</si>
  <si>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</si>
  <si>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</si>
  <si>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</si>
  <si>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</si>
  <si>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</si>
  <si>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</si>
  <si>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</si>
  <si>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</si>
  <si>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</si>
  <si>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</si>
  <si>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</si>
  <si>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</si>
  <si>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</si>
  <si>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</si>
  <si>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</si>
  <si>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</si>
  <si>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</si>
  <si>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</si>
  <si>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</si>
  <si>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</si>
  <si>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</si>
  <si>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</si>
  <si>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</si>
  <si>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</si>
  <si>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</si>
  <si>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</si>
  <si>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</si>
  <si>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</si>
  <si>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</si>
  <si>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</si>
  <si>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</si>
  <si>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</si>
  <si>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</si>
  <si>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</si>
  <si>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</si>
  <si>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</si>
  <si>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</si>
  <si>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</si>
  <si>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</si>
  <si>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</si>
  <si>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</si>
  <si>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</si>
  <si>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</si>
  <si>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</si>
  <si>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</si>
  <si>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</si>
  <si>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</si>
  <si>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</si>
  <si>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</si>
  <si>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</si>
  <si>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</si>
  <si>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</si>
  <si>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</si>
  <si>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</si>
  <si>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</si>
  <si>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</si>
  <si>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</si>
  <si>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</si>
  <si>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</si>
  <si>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</si>
  <si>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</si>
  <si>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</si>
  <si>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</si>
  <si>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</si>
  <si>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</si>
  <si>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</si>
  <si>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</si>
  <si>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</si>
  <si>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</si>
  <si>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</si>
  <si>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</si>
  <si>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</si>
  <si>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</si>
  <si>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</si>
  <si>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</si>
  <si>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</si>
  <si>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</si>
  <si>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</si>
  <si>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</si>
  <si>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</si>
  <si>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</si>
  <si>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</si>
  <si>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</si>
  <si>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</si>
  <si>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</si>
  <si>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</si>
  <si>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</si>
  <si>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</si>
  <si>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</si>
  <si>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</si>
  <si>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</si>
  <si>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</si>
  <si>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</si>
  <si>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</si>
  <si>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</si>
  <si>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</si>
  <si>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</si>
  <si>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</si>
  <si>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</si>
  <si>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</si>
  <si>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</si>
  <si>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</si>
  <si>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</si>
  <si>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</si>
  <si>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</si>
  <si>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</si>
  <si>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</si>
  <si>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</si>
  <si>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</si>
  <si>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</si>
  <si>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</si>
  <si>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</si>
  <si>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</si>
  <si>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</si>
  <si>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</si>
  <si>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</si>
  <si>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</si>
  <si>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</si>
  <si>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</si>
  <si>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</si>
  <si>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</si>
  <si>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</si>
  <si>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</si>
  <si>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</si>
  <si>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</si>
  <si>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</si>
  <si>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</si>
  <si>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</si>
  <si>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</si>
  <si>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</si>
  <si>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</si>
  <si>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</si>
  <si>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</si>
  <si>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</si>
  <si>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</si>
  <si>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</si>
  <si>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</si>
  <si>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</si>
  <si>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</si>
  <si>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</si>
  <si>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</si>
  <si>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</si>
  <si>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</si>
  <si>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</si>
  <si>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</si>
  <si>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</si>
  <si>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</si>
  <si>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</si>
  <si>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</si>
  <si>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</si>
  <si>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</si>
  <si>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</si>
  <si>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</si>
  <si>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</si>
  <si>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</si>
  <si>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</si>
  <si>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</si>
  <si>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</si>
  <si>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</si>
  <si>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</si>
  <si>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</si>
  <si>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</si>
  <si>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</si>
  <si>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</si>
  <si>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</si>
  <si>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</si>
  <si>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</si>
  <si>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</si>
  <si>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</si>
  <si>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</si>
  <si>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</si>
  <si>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</si>
  <si>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</si>
  <si>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</si>
  <si>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</si>
  <si>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</si>
  <si>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</si>
  <si>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</si>
  <si>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</si>
  <si>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</si>
  <si>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</si>
  <si>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</si>
  <si>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</si>
  <si>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</si>
  <si>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</si>
  <si>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</si>
  <si>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</si>
  <si>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</si>
  <si>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</si>
  <si>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</si>
  <si>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</si>
  <si>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</si>
  <si>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</si>
  <si>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</si>
  <si>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</si>
  <si>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</si>
  <si>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</si>
  <si>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</si>
  <si>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</si>
  <si>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</si>
  <si>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</si>
  <si>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</si>
  <si>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</si>
  <si>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</si>
  <si>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</si>
  <si>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</si>
  <si>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</si>
  <si>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</si>
  <si>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</si>
  <si>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</si>
  <si>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</si>
  <si>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</si>
  <si>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</si>
  <si>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</si>
  <si>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</si>
  <si>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</si>
  <si>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</si>
  <si>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</si>
  <si>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</si>
  <si>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</si>
  <si>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</si>
  <si>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</si>
  <si>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</si>
  <si>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</si>
  <si>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</si>
  <si>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</si>
  <si>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</si>
  <si>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</si>
  <si>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</si>
  <si>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</si>
  <si>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</si>
  <si>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</si>
  <si>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</si>
  <si>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</si>
  <si>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</si>
  <si>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</si>
  <si>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</si>
  <si>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</si>
  <si>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</si>
  <si>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</si>
  <si>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</si>
  <si>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</si>
  <si>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</si>
  <si>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</si>
  <si>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</si>
  <si>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</si>
  <si>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</si>
  <si>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</si>
  <si>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</si>
  <si>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</si>
  <si>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</si>
  <si>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</si>
  <si>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</si>
  <si>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</si>
  <si>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</si>
  <si>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</si>
  <si>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</si>
  <si>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</si>
  <si>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</si>
  <si>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</si>
  <si>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</si>
  <si>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</si>
  <si>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</si>
  <si>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</si>
  <si>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</si>
  <si>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</si>
  <si>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</si>
  <si>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</si>
  <si>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</si>
  <si>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</si>
  <si>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</si>
  <si>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</si>
  <si>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</si>
  <si>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</si>
  <si>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</si>
  <si>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</si>
  <si>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</si>
  <si>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</si>
  <si>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</si>
  <si>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</si>
  <si>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</si>
  <si>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</si>
  <si>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</si>
  <si>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</si>
  <si>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</si>
  <si>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</si>
  <si>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</si>
  <si>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</si>
  <si>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</si>
  <si>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</si>
  <si>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</si>
  <si>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</si>
  <si>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</si>
  <si>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</si>
  <si>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</si>
  <si>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</si>
  <si>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</si>
  <si>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</si>
  <si>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</si>
  <si>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</si>
  <si>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</si>
  <si>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</si>
  <si>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</si>
  <si>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</si>
  <si>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</si>
  <si>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</si>
  <si>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</si>
  <si>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</si>
  <si>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</si>
  <si>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</si>
  <si>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</si>
  <si>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</si>
  <si>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</si>
  <si>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</si>
  <si>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</si>
  <si>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</si>
  <si>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</si>
  <si>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</si>
  <si>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</si>
  <si>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</si>
  <si>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</si>
  <si>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</si>
  <si>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</si>
  <si>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</si>
  <si>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</si>
  <si>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</si>
  <si>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</si>
  <si>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</si>
  <si>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</si>
  <si>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</si>
  <si>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</si>
  <si>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</si>
  <si>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</si>
  <si>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</si>
  <si>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</si>
  <si>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</si>
  <si>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</si>
  <si>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</si>
  <si>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</si>
  <si>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</si>
  <si>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</si>
  <si>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</si>
  <si>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</si>
  <si>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</si>
  <si>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</si>
  <si>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</si>
  <si>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</si>
  <si>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</si>
  <si>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</si>
  <si>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</si>
  <si>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</si>
  <si>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</si>
  <si>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</si>
  <si>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</si>
  <si>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</si>
  <si>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</si>
  <si>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</si>
  <si>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</si>
  <si>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</si>
  <si>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</si>
  <si>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</si>
  <si>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</si>
  <si>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</si>
  <si>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</si>
  <si>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</si>
  <si>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</si>
  <si>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</si>
  <si>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</si>
  <si>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</si>
  <si>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</si>
  <si>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</si>
  <si>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</si>
  <si>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</si>
  <si>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</si>
  <si>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</si>
  <si>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</si>
  <si>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</si>
  <si>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</si>
  <si>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</si>
  <si>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</si>
  <si>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</si>
  <si>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</si>
  <si>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</si>
  <si>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</si>
  <si>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</si>
  <si>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</si>
  <si>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</si>
  <si>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</si>
  <si>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</si>
  <si>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</si>
  <si>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</si>
  <si>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</si>
  <si>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</si>
  <si>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</si>
  <si>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</si>
  <si>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</si>
  <si>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</si>
  <si>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</si>
  <si>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</si>
  <si>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</si>
  <si>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</si>
  <si>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</si>
  <si>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</si>
  <si>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</si>
  <si>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</si>
  <si>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</si>
  <si>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</si>
  <si>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</si>
  <si>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</si>
  <si>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</si>
  <si>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</si>
  <si>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</si>
  <si>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</si>
  <si>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</si>
  <si>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</si>
  <si>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</si>
  <si>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</si>
  <si>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</si>
  <si>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</si>
  <si>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</si>
  <si>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</si>
  <si>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</si>
  <si>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</si>
  <si>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</si>
  <si>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</si>
  <si>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</si>
  <si>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</si>
  <si>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</si>
  <si>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</si>
  <si>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</si>
  <si>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</si>
  <si>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</si>
  <si>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</si>
  <si>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</si>
  <si>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</si>
  <si>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</si>
  <si>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</si>
  <si>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</si>
  <si>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</si>
  <si>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</si>
  <si>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</si>
  <si>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</si>
  <si>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</si>
  <si>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</si>
  <si>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</si>
  <si>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</si>
  <si>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</si>
  <si>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</si>
  <si>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</si>
  <si>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</si>
  <si>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</si>
  <si>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</si>
  <si>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</si>
  <si>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</si>
  <si>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</si>
  <si>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</si>
  <si>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</si>
  <si>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</si>
  <si>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</si>
  <si>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</si>
  <si>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</si>
  <si>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</si>
  <si>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</si>
  <si>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</si>
  <si>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</si>
  <si>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</si>
  <si>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</si>
  <si>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</si>
  <si>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</si>
  <si>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</si>
  <si>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</si>
  <si>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</si>
  <si>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</si>
  <si>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</si>
  <si>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</si>
  <si>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</si>
  <si>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</si>
  <si>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</si>
  <si>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</si>
  <si>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</si>
  <si>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</si>
  <si>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</si>
  <si>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</si>
  <si>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</si>
  <si>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</si>
  <si>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</si>
  <si>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</si>
  <si>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</si>
  <si>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</si>
  <si>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</si>
  <si>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</si>
  <si>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</si>
  <si>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</si>
  <si>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</si>
  <si>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</si>
  <si>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</si>
  <si>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</si>
  <si>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</si>
  <si>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</si>
  <si>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</si>
  <si>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</si>
  <si>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</si>
  <si>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</si>
  <si>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</si>
  <si>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</si>
  <si>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</si>
  <si>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</si>
  <si>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</si>
  <si>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</si>
  <si>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</si>
  <si>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</si>
  <si>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</si>
  <si>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</si>
  <si>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</si>
  <si>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</si>
  <si>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</si>
  <si>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</si>
  <si>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</si>
  <si>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</si>
  <si>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</si>
  <si>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</si>
  <si>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</si>
  <si>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</si>
  <si>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</si>
  <si>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</si>
  <si>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</si>
  <si>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</si>
  <si>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</si>
  <si>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</si>
  <si>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</si>
  <si>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</si>
  <si>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</si>
  <si>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</si>
  <si>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</si>
  <si>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</si>
  <si>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</si>
  <si>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</si>
  <si>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</si>
  <si>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</si>
  <si>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</si>
  <si>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</si>
  <si>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</si>
  <si>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</si>
  <si>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</si>
  <si>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</si>
  <si>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</si>
  <si>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</si>
  <si>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</si>
  <si>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</si>
  <si>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</si>
  <si>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</si>
  <si>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</si>
  <si>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</si>
  <si>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</si>
  <si>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</si>
  <si>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</si>
  <si>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</si>
  <si>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</si>
  <si>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</si>
  <si>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</si>
  <si>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</si>
  <si>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</si>
  <si>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</si>
  <si>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</si>
  <si>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</si>
  <si>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</si>
  <si>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</si>
  <si>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</si>
  <si>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</si>
  <si>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</si>
  <si>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</si>
  <si>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</si>
  <si>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</si>
  <si>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</si>
  <si>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</si>
  <si>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</si>
  <si>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</si>
  <si>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</si>
  <si>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</si>
  <si>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</si>
  <si>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</si>
  <si>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</si>
  <si>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</si>
  <si>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</si>
  <si>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</si>
  <si>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</si>
  <si>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</si>
  <si>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</si>
  <si>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</si>
  <si>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</si>
  <si>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</si>
  <si>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</si>
  <si>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</si>
  <si>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</si>
  <si>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</si>
  <si>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</si>
  <si>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</si>
  <si>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</si>
  <si>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</si>
  <si>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</si>
  <si>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</si>
  <si>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</si>
  <si>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</si>
  <si>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</si>
  <si>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</si>
  <si>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</si>
  <si>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</si>
  <si>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</si>
  <si>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</si>
  <si>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</si>
  <si>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</si>
  <si>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</si>
  <si>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</si>
  <si>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</si>
  <si>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</si>
  <si>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</si>
  <si>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</si>
  <si>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</si>
  <si>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</si>
  <si>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</si>
  <si>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</si>
  <si>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</si>
  <si>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</si>
  <si>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</si>
  <si>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</si>
  <si>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</si>
  <si>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</si>
  <si>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</si>
  <si>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</si>
  <si>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</si>
  <si>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</si>
  <si>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</si>
  <si>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</si>
  <si>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</si>
  <si>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</si>
  <si>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</si>
  <si>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</si>
  <si>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</si>
  <si>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</si>
  <si>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</si>
  <si>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</si>
  <si>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</si>
  <si>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</si>
  <si>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</si>
  <si>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</si>
  <si>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</si>
  <si>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</si>
  <si>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</si>
  <si>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</si>
  <si>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</si>
  <si>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</si>
  <si>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</si>
  <si>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</si>
  <si>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</si>
  <si>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</si>
  <si>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</si>
  <si>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</si>
  <si>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</si>
  <si>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</si>
  <si>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</si>
  <si>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</si>
  <si>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</si>
  <si>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</si>
  <si>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</si>
  <si>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</si>
  <si>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</si>
  <si>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</si>
  <si>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</si>
  <si>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</si>
  <si>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</si>
  <si>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</si>
  <si>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</si>
  <si>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</si>
  <si>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</si>
  <si>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</si>
  <si>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</si>
  <si>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</si>
  <si>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</si>
  <si>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</si>
  <si>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</si>
  <si>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</si>
  <si>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</si>
  <si>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</si>
  <si>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</si>
  <si>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</si>
  <si>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</si>
  <si>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</si>
  <si>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</si>
  <si>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</si>
  <si>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</si>
  <si>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</si>
  <si>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</si>
  <si>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</si>
  <si>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</si>
  <si>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</si>
  <si>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</si>
  <si>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</si>
  <si>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</si>
  <si>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</si>
  <si>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</si>
  <si>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</si>
  <si>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</si>
  <si>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</si>
  <si>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</si>
  <si>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</si>
  <si>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</si>
  <si>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</si>
  <si>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</si>
  <si>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</si>
  <si>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</si>
  <si>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</si>
  <si>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</si>
  <si>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</si>
  <si>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</si>
  <si>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</si>
  <si>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</si>
  <si>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</si>
  <si>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</si>
  <si>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</si>
  <si>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</si>
  <si>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</si>
  <si>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</si>
  <si>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</si>
  <si>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</si>
  <si>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</si>
  <si>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</si>
  <si>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</si>
  <si>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</si>
  <si>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</si>
  <si>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</si>
  <si>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</si>
  <si>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</si>
  <si>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</si>
  <si>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</si>
  <si>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</si>
  <si>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</si>
  <si>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</si>
  <si>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</si>
  <si>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</si>
  <si>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</si>
  <si>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</si>
  <si>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</si>
  <si>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</si>
  <si>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</si>
  <si>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</si>
  <si>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</si>
  <si>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</si>
  <si>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</si>
  <si>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</si>
  <si>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</si>
  <si>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</si>
  <si>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</si>
  <si>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</si>
  <si>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</si>
  <si>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</si>
  <si>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</si>
  <si>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</si>
  <si>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</si>
  <si>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</si>
  <si>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</si>
  <si>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</si>
  <si>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</si>
  <si>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</si>
  <si>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</si>
  <si>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</si>
  <si>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</si>
  <si>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</si>
  <si>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</si>
  <si>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</si>
  <si>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</si>
  <si>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</si>
  <si>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</si>
  <si>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</si>
  <si>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</si>
  <si>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</si>
  <si>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</si>
  <si>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</si>
  <si>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</si>
  <si>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</si>
  <si>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</si>
  <si>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</si>
  <si>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</si>
  <si>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</si>
  <si>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</si>
  <si>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</si>
  <si>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</si>
  <si>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</si>
  <si>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</si>
  <si>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</si>
  <si>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</si>
  <si>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</si>
  <si>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</si>
  <si>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</si>
  <si>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</si>
  <si>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</si>
  <si>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</si>
  <si>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</si>
  <si>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</si>
  <si>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</si>
  <si>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</si>
  <si>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</si>
  <si>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</si>
  <si>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</si>
  <si>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</si>
  <si>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</si>
  <si>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</si>
  <si>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</si>
  <si>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</si>
  <si>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</si>
  <si>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</si>
  <si>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</si>
  <si>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</si>
  <si>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</si>
  <si>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</si>
  <si>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</si>
  <si>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</si>
  <si>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</si>
  <si>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</si>
  <si>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</si>
  <si>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</si>
  <si>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</si>
  <si>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</si>
  <si>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</si>
  <si>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</si>
  <si>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</si>
  <si>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</si>
  <si>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</si>
  <si>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</si>
  <si>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</si>
  <si>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</si>
  <si>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</si>
  <si>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</si>
  <si>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</si>
  <si>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</si>
  <si>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</si>
  <si>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</si>
  <si>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</si>
  <si>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</si>
  <si>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</si>
  <si>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</si>
  <si>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</si>
  <si>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</si>
  <si>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</si>
  <si>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</si>
  <si>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</si>
  <si>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</si>
  <si>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</si>
  <si>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</si>
  <si>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</si>
  <si>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</si>
  <si>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</si>
  <si>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</si>
  <si>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</si>
  <si>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</si>
  <si>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</si>
  <si>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</si>
  <si>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</si>
  <si>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</si>
  <si>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</si>
  <si>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</si>
  <si>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</si>
  <si>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</si>
  <si>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</si>
  <si>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</si>
  <si>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</si>
  <si>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</si>
  <si>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</si>
  <si>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</si>
  <si>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</si>
  <si>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</si>
  <si>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</si>
  <si>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</si>
  <si>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</si>
  <si>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</si>
  <si>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</si>
  <si>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</si>
  <si>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</si>
  <si>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</si>
  <si>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</si>
  <si>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</si>
  <si>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</si>
  <si>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</si>
  <si>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</si>
  <si>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</si>
  <si>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</si>
  <si>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</si>
  <si>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</si>
  <si>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</si>
  <si>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</si>
  <si>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</si>
  <si>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</si>
  <si>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</si>
  <si>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</si>
  <si>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</si>
  <si>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</si>
  <si>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</si>
  <si>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</si>
  <si>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</si>
  <si>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</si>
  <si>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</si>
  <si>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</si>
  <si>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</si>
  <si>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</si>
  <si>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</si>
  <si>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</si>
  <si>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</si>
  <si>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</si>
  <si>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</si>
  <si>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</si>
  <si>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</si>
  <si>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</si>
  <si>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</si>
  <si>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</si>
  <si>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</si>
  <si>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</si>
  <si>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</si>
  <si>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</si>
  <si>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</si>
  <si>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</si>
  <si>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</si>
  <si>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</si>
  <si>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</si>
  <si>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</si>
  <si>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</si>
  <si>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</si>
  <si>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</si>
  <si>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</si>
  <si>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</si>
  <si>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</si>
  <si>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</si>
  <si>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</si>
  <si>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</si>
  <si>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</si>
  <si>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</si>
  <si>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</si>
  <si>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</si>
  <si>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</si>
  <si>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</si>
  <si>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</si>
  <si>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</si>
  <si>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</si>
  <si>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</si>
  <si>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</si>
  <si>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</si>
  <si>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</si>
  <si>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</si>
  <si>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</si>
  <si>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</si>
  <si>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</si>
  <si>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</si>
  <si>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</si>
  <si>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</si>
  <si>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</si>
  <si>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</si>
  <si>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</si>
  <si>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</si>
  <si>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</si>
  <si>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</si>
  <si>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</si>
  <si>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</si>
  <si>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</si>
  <si>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</si>
  <si>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</si>
  <si>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</si>
  <si>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</si>
  <si>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</si>
  <si>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</si>
  <si>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</si>
  <si>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</si>
  <si>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</si>
  <si>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</si>
  <si>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</si>
  <si>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</si>
  <si>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</si>
  <si>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</si>
  <si>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</si>
  <si>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</si>
  <si>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</si>
  <si>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</si>
  <si>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</si>
  <si>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</si>
  <si>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</si>
  <si>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</si>
  <si>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</si>
  <si>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</si>
  <si>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</si>
  <si>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</si>
  <si>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</si>
  <si>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</si>
  <si>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</si>
  <si>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</si>
  <si>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</si>
  <si>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</si>
  <si>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</si>
  <si>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</si>
  <si>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</si>
  <si>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</si>
  <si>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</si>
  <si>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</si>
  <si>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</si>
  <si>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</si>
  <si>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</si>
  <si>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</si>
  <si>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</si>
  <si>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</si>
  <si>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</si>
  <si>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</si>
  <si>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</si>
  <si>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</si>
  <si>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</si>
  <si>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</si>
  <si>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</si>
  <si>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</si>
  <si>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</si>
  <si>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</si>
  <si>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</si>
  <si>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</si>
  <si>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</si>
  <si>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</si>
  <si>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</si>
  <si>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</si>
  <si>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</si>
  <si>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</si>
  <si>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</si>
  <si>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</si>
  <si>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</si>
  <si>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</si>
  <si>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</si>
  <si>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</si>
  <si>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</si>
  <si>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</si>
  <si>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</si>
  <si>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</si>
  <si>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</si>
  <si>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</si>
  <si>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</si>
  <si>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</si>
  <si>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</si>
  <si>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</si>
  <si>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</si>
  <si>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</si>
  <si>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</si>
  <si>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</si>
  <si>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</si>
  <si>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</si>
  <si>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</si>
  <si>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</si>
  <si>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</si>
  <si>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</si>
  <si>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</si>
  <si>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</si>
  <si>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</si>
  <si>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</si>
  <si>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</si>
  <si>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</si>
  <si>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</si>
  <si>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</si>
  <si>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</si>
  <si>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</si>
  <si>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</si>
  <si>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</si>
  <si>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</si>
  <si>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</si>
  <si>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</si>
  <si>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</si>
  <si>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</si>
  <si>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</si>
  <si>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</si>
  <si>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</si>
  <si>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</si>
  <si>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</si>
  <si>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</si>
  <si>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</si>
  <si>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</si>
  <si>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</si>
  <si>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</si>
  <si>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</si>
  <si>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</si>
  <si>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</si>
  <si>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</si>
  <si>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</si>
  <si>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</si>
  <si>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</si>
  <si>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</si>
  <si>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</si>
  <si>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</si>
  <si>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</si>
  <si>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</si>
  <si>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</si>
  <si>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</si>
  <si>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</si>
  <si>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</si>
  <si>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</si>
  <si>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</si>
  <si>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</si>
  <si>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</si>
  <si>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</si>
  <si>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</si>
  <si>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</si>
  <si>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</si>
  <si>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</si>
  <si>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</si>
  <si>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</si>
  <si>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</si>
  <si>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</si>
  <si>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</si>
  <si>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</si>
  <si>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</si>
  <si>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</si>
  <si>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</si>
  <si>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</si>
  <si>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</si>
  <si>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</si>
  <si>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</si>
  <si>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</si>
  <si>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</si>
  <si>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</si>
  <si>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</si>
  <si>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</si>
  <si>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</si>
  <si>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</si>
  <si>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</si>
  <si>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</si>
  <si>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</si>
  <si>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</si>
  <si>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</si>
  <si>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</si>
  <si>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</si>
  <si>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</si>
  <si>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</si>
  <si>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</si>
  <si>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</si>
  <si>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</si>
  <si>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</si>
  <si>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</si>
  <si>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</si>
  <si>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</si>
  <si>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</si>
  <si>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</si>
  <si>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</si>
  <si>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</si>
  <si>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</si>
  <si>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</si>
  <si>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</si>
  <si>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</si>
  <si>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</si>
  <si>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</si>
  <si>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</si>
  <si>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</si>
  <si>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</si>
  <si>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</si>
  <si>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</si>
  <si>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</si>
  <si>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</si>
  <si>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</si>
  <si>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</si>
  <si>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</si>
  <si>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</si>
  <si>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</si>
  <si>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</si>
  <si>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</si>
  <si>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</si>
  <si>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</si>
  <si>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</si>
  <si>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</si>
  <si>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</si>
  <si>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</si>
  <si>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</si>
  <si>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</si>
  <si>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</si>
  <si>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</si>
  <si>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</si>
  <si>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</si>
  <si>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</si>
  <si>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</si>
  <si>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</si>
  <si>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</si>
  <si>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</si>
  <si>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</si>
  <si>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</si>
  <si>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</si>
  <si>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</si>
  <si>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</si>
  <si>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</si>
  <si>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</si>
  <si>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</si>
  <si>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</si>
  <si>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</si>
  <si>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</si>
  <si>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</si>
  <si>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</si>
  <si>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</si>
  <si>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</si>
  <si>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</si>
  <si>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</si>
  <si>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</si>
  <si>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</si>
  <si>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</si>
  <si>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</si>
  <si>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</si>
  <si>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</si>
  <si>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</si>
  <si>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</si>
  <si>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</si>
  <si>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</si>
  <si>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</si>
  <si>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</si>
  <si>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</si>
  <si>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</si>
  <si>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</si>
  <si>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</si>
  <si>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</si>
  <si>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</si>
  <si>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</si>
  <si>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</si>
  <si>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</si>
  <si>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</si>
  <si>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</si>
  <si>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</si>
  <si>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</si>
  <si>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</si>
  <si>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</si>
  <si>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</si>
  <si>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</si>
  <si>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</si>
  <si>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</si>
  <si>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</si>
  <si>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</si>
  <si>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</si>
  <si>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</si>
  <si>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</si>
  <si>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</si>
  <si>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</si>
  <si>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</si>
  <si>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</si>
  <si>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</si>
  <si>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</si>
  <si>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</si>
  <si>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</si>
  <si>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</si>
  <si>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</si>
  <si>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</si>
  <si>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</si>
  <si>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</si>
  <si>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</si>
  <si>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</si>
  <si>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</si>
  <si>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</si>
  <si>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</si>
  <si>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</si>
  <si>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</si>
  <si>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</si>
  <si>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</si>
  <si>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</si>
  <si>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</si>
  <si>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</si>
  <si>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</si>
  <si>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</si>
  <si>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</si>
  <si>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</si>
  <si>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</si>
  <si>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</si>
  <si>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</si>
  <si>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</si>
  <si>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</si>
  <si>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</si>
  <si>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</si>
  <si>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</si>
  <si>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</si>
  <si>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</si>
  <si>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</si>
  <si>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</si>
  <si>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</si>
  <si>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</si>
  <si>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</si>
  <si>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</si>
  <si>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</si>
  <si>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</si>
  <si>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</si>
  <si>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</si>
  <si>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</si>
  <si>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</si>
  <si>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</si>
  <si>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</si>
  <si>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</si>
  <si>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</si>
  <si>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</si>
  <si>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</si>
  <si>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</si>
  <si>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</si>
  <si>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</si>
  <si>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</si>
  <si>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</si>
  <si>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</si>
  <si>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</si>
  <si>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</si>
  <si>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</si>
  <si>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</si>
  <si>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</si>
  <si>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</si>
  <si>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</si>
  <si>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</si>
  <si>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</si>
  <si>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</si>
  <si>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</si>
  <si>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</si>
  <si>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</si>
  <si>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</si>
  <si>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</si>
  <si>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</si>
  <si>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</si>
  <si>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</si>
  <si>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</si>
  <si>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</si>
  <si>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</si>
  <si>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</si>
  <si>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</si>
  <si>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</si>
  <si>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</si>
  <si>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</si>
  <si>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</si>
  <si>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</si>
  <si>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</si>
  <si>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</si>
  <si>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</si>
  <si>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</si>
  <si>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</si>
  <si>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</si>
  <si>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</si>
  <si>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</si>
  <si>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</si>
  <si>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</si>
  <si>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</si>
  <si>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</si>
  <si>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</si>
  <si>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</si>
  <si>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</si>
  <si>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</si>
  <si>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</si>
  <si>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</si>
  <si>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</si>
  <si>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</si>
  <si>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</si>
  <si>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</si>
  <si>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</si>
  <si>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</si>
  <si>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</si>
  <si>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</si>
  <si>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</si>
  <si>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</si>
  <si>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</si>
  <si>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</si>
  <si>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</si>
  <si>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</si>
  <si>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</si>
  <si>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</si>
  <si>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</si>
  <si>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</si>
  <si>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</si>
  <si>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</si>
  <si>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</si>
  <si>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</si>
  <si>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</si>
  <si>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</si>
  <si>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</si>
  <si>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</si>
  <si>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</si>
  <si>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</si>
  <si>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</si>
  <si>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</si>
  <si>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</si>
  <si>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</si>
  <si>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</si>
  <si>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</si>
  <si>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</si>
  <si>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</si>
  <si>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</si>
  <si>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</si>
  <si>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</si>
  <si>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</si>
  <si>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</si>
  <si>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</si>
  <si>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</si>
  <si>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</si>
  <si>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</si>
  <si>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</si>
  <si>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</si>
  <si>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</si>
  <si>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</si>
  <si>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</si>
  <si>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</si>
  <si>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</si>
  <si>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</si>
  <si>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</si>
  <si>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</si>
  <si>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</si>
  <si>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</si>
  <si>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</si>
  <si>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</si>
  <si>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</si>
  <si>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</si>
  <si>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</si>
  <si>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</si>
  <si>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</si>
  <si>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</si>
  <si>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</si>
  <si>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</si>
  <si>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</si>
  <si>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</si>
  <si>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</si>
  <si>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</si>
  <si>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</si>
  <si>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</si>
  <si>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</si>
  <si>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</si>
  <si>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</si>
  <si>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</si>
  <si>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</si>
  <si>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</si>
  <si>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</si>
  <si>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</si>
  <si>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</si>
  <si>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</si>
  <si>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</si>
  <si>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</si>
  <si>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</si>
  <si>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</si>
  <si>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</si>
  <si>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</si>
  <si>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</si>
  <si>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</si>
  <si>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</si>
  <si>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</si>
  <si>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</si>
  <si>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</si>
  <si>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</si>
  <si>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</si>
  <si>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</si>
  <si>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</si>
  <si>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</si>
  <si>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</si>
  <si>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</si>
  <si>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</si>
  <si>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</si>
  <si>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</si>
  <si>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</si>
  <si>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</si>
  <si>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</si>
  <si>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</si>
  <si>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</si>
  <si>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</si>
  <si>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</si>
  <si>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</si>
  <si>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</si>
  <si>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</si>
  <si>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</si>
  <si>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</si>
  <si>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</si>
  <si>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</si>
  <si>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</si>
  <si>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</si>
  <si>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</si>
  <si>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</si>
  <si>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</si>
  <si>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</si>
  <si>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</si>
  <si>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</si>
  <si>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</si>
  <si>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</si>
  <si>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</si>
  <si>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</si>
  <si>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</si>
  <si>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</si>
  <si>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</si>
  <si>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</si>
  <si>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</si>
  <si>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</si>
  <si>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</si>
  <si>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</si>
  <si>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</si>
  <si>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</si>
  <si>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</si>
  <si>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</si>
  <si>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</si>
  <si>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</si>
  <si>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</si>
  <si>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</si>
  <si>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</si>
  <si>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</si>
  <si>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</si>
  <si>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</si>
  <si>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</si>
  <si>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</si>
  <si>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</si>
  <si>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</si>
  <si>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</si>
  <si>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</si>
  <si>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</si>
  <si>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</si>
  <si>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</si>
  <si>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</si>
  <si>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</si>
  <si>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</si>
  <si>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</si>
  <si>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</si>
  <si>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</si>
  <si>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</si>
  <si>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</si>
  <si>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</si>
  <si>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</si>
  <si>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</si>
  <si>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</si>
  <si>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</si>
  <si>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</si>
  <si>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</si>
  <si>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</si>
  <si>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</si>
  <si>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</si>
  <si>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</si>
  <si>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</si>
  <si>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</si>
  <si>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</si>
  <si>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</si>
  <si>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</si>
  <si>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</si>
  <si>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</si>
  <si>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</si>
  <si>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</si>
  <si>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</si>
  <si>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</si>
  <si>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</si>
  <si>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</si>
  <si>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</si>
  <si>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</si>
  <si>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</si>
  <si>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</si>
  <si>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</si>
  <si>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</si>
  <si>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</si>
  <si>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</si>
  <si>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</si>
  <si>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</si>
  <si>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</si>
  <si>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</si>
  <si>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</si>
  <si>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</si>
  <si>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</si>
  <si>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</si>
  <si>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</si>
  <si>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</si>
  <si>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</si>
  <si>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</si>
  <si>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</si>
  <si>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</si>
  <si>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</si>
  <si>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</si>
  <si>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</si>
  <si>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</si>
  <si>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</si>
  <si>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</si>
  <si>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</si>
  <si>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</si>
  <si>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</si>
  <si>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</si>
  <si>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</si>
  <si>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</si>
  <si>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</si>
  <si>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</si>
  <si>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</si>
  <si>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</si>
  <si>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</si>
  <si>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</si>
  <si>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</si>
  <si>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</si>
  <si>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</si>
  <si>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</si>
  <si>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</si>
  <si>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</si>
  <si>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</si>
  <si>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</si>
  <si>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</si>
  <si>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</si>
  <si>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</si>
  <si>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</si>
  <si>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</si>
  <si>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</si>
  <si>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</si>
  <si>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</si>
  <si>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</si>
  <si>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</si>
  <si>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</si>
  <si>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</si>
  <si>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</si>
  <si>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</si>
  <si>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</si>
  <si>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</si>
  <si>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</si>
  <si>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</si>
  <si>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</si>
  <si>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</si>
  <si>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</si>
  <si>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</si>
  <si>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</si>
  <si>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</si>
  <si>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</si>
  <si>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</si>
  <si>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</si>
  <si>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</si>
  <si>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</si>
  <si>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</si>
  <si>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</si>
  <si>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</si>
  <si>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</si>
  <si>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</si>
  <si>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</si>
  <si>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</si>
  <si>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</si>
  <si>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</si>
  <si>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</si>
  <si>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</si>
  <si>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</si>
  <si>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</si>
  <si>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</si>
  <si>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</si>
  <si>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</si>
  <si>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</si>
  <si>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</si>
  <si>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</si>
  <si>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</si>
  <si>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</si>
  <si>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</si>
  <si>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</si>
  <si>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</si>
  <si>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</si>
  <si>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</si>
  <si>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</si>
  <si>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</si>
  <si>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</si>
  <si>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</si>
  <si>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</si>
  <si>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</si>
  <si>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</si>
  <si>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</si>
  <si>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</si>
  <si>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</si>
  <si>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</si>
  <si>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</si>
  <si>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</si>
  <si>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</si>
  <si>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</si>
  <si>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</si>
  <si>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</si>
  <si>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</si>
  <si>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</si>
  <si>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</si>
  <si>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</si>
  <si>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</si>
  <si>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</si>
  <si>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</si>
  <si>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</si>
  <si>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</si>
  <si>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</si>
  <si>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</si>
  <si>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</si>
  <si>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</si>
  <si>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</si>
  <si>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</si>
  <si>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</si>
  <si>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</si>
  <si>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</si>
  <si>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</si>
  <si>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</si>
  <si>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</si>
  <si>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</si>
  <si>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</si>
  <si>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</si>
  <si>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</si>
  <si>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</si>
  <si>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</si>
  <si>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</si>
  <si>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</si>
  <si>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</si>
  <si>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</si>
  <si>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</si>
  <si>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</si>
  <si>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</si>
  <si>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</si>
  <si>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</si>
  <si>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</si>
  <si>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</si>
  <si>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</si>
  <si>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</si>
  <si>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</si>
  <si>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</si>
  <si>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</si>
  <si>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</si>
  <si>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</si>
  <si>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</si>
  <si>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</si>
  <si>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</si>
  <si>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</si>
  <si>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</si>
  <si>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</si>
  <si>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</si>
  <si>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</si>
  <si>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</si>
  <si>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</si>
  <si>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</si>
  <si>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</si>
  <si>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</si>
  <si>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</si>
  <si>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</si>
  <si>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</si>
  <si>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</si>
  <si>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</si>
  <si>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</si>
  <si>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</si>
  <si>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</si>
  <si>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</si>
  <si>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</si>
  <si>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</si>
  <si>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</si>
  <si>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</si>
  <si>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</si>
  <si>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</si>
  <si>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</si>
  <si>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</si>
  <si>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</si>
  <si>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</si>
  <si>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</si>
  <si>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</si>
  <si>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</si>
  <si>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</si>
  <si>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</si>
  <si>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</si>
  <si>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</si>
  <si>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</si>
  <si>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</si>
  <si>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</si>
  <si>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</si>
  <si>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</si>
  <si>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</si>
  <si>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</si>
  <si>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</si>
  <si>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</si>
  <si>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</si>
  <si>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</si>
  <si>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</si>
  <si>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</si>
  <si>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</si>
  <si>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</si>
  <si>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</si>
  <si>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</si>
  <si>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</si>
  <si>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</si>
  <si>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</si>
  <si>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</si>
  <si>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</si>
  <si>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</si>
  <si>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</si>
  <si>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</si>
  <si>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</si>
  <si>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</si>
  <si>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</si>
  <si>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</si>
  <si>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</si>
  <si>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</si>
  <si>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</si>
  <si>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</si>
  <si>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</si>
  <si>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</si>
  <si>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</si>
  <si>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</si>
  <si>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</si>
  <si>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</si>
  <si>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</si>
  <si>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</si>
  <si>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</si>
  <si>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</si>
  <si>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</si>
  <si>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</si>
  <si>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</si>
  <si>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</si>
  <si>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</si>
  <si>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</si>
  <si>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</si>
  <si>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</si>
  <si>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</si>
  <si>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</si>
  <si>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</si>
  <si>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</si>
  <si>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</si>
  <si>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</si>
  <si>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</si>
  <si>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</si>
  <si>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</si>
  <si>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</si>
  <si>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</si>
  <si>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</si>
  <si>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</si>
  <si>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</si>
  <si>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</si>
  <si>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</si>
  <si>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</si>
  <si>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</si>
  <si>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</si>
  <si>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</si>
  <si>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</si>
  <si>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</si>
  <si>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</si>
  <si>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</si>
  <si>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</si>
  <si>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</si>
  <si>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</si>
  <si>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</si>
  <si>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</si>
  <si>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</si>
  <si>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</si>
  <si>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</si>
  <si>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</si>
  <si>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</si>
  <si>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</si>
  <si>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</si>
  <si>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</si>
  <si>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</si>
  <si>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</si>
  <si>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</si>
  <si>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</si>
  <si>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</si>
  <si>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</si>
  <si>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</si>
  <si>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</si>
  <si>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</si>
  <si>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</si>
  <si>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</si>
  <si>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</si>
  <si>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</si>
  <si>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</si>
  <si>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</si>
  <si>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</si>
  <si>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</si>
  <si>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</si>
  <si>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</si>
  <si>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</si>
  <si>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</si>
  <si>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</si>
  <si>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</si>
  <si>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</si>
  <si>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</si>
  <si>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</si>
  <si>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</si>
  <si>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</si>
  <si>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</si>
  <si>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</si>
  <si>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</si>
  <si>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</si>
  <si>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</si>
  <si>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</si>
  <si>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</si>
  <si>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</si>
  <si>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</si>
  <si>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</si>
  <si>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</si>
  <si>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</si>
  <si>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</si>
  <si>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</si>
  <si>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</si>
  <si>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</si>
  <si>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</si>
  <si>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</si>
  <si>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</si>
  <si>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</si>
  <si>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</si>
  <si>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</si>
  <si>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</si>
  <si>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</si>
  <si>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</si>
  <si>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</si>
  <si>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</si>
  <si>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</si>
  <si>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</si>
  <si>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</si>
  <si>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</si>
  <si>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</si>
  <si>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</si>
  <si>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</si>
  <si>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</si>
  <si>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</si>
  <si>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</si>
  <si>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</si>
  <si>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</si>
  <si>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</si>
  <si>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</si>
  <si>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</si>
  <si>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</si>
  <si>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</si>
  <si>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</si>
  <si>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</si>
  <si>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</si>
  <si>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</si>
  <si>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</si>
  <si>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</si>
  <si>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</si>
  <si>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</si>
  <si>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</si>
  <si>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</si>
  <si>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</si>
  <si>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</si>
  <si>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</si>
  <si>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</si>
  <si>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</si>
  <si>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</si>
  <si>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</si>
  <si>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</si>
  <si>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</si>
  <si>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</si>
  <si>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</si>
  <si>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</si>
  <si>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</si>
  <si>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</si>
  <si>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</si>
  <si>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</si>
  <si>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</si>
  <si>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</si>
  <si>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</si>
  <si>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</si>
  <si>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</si>
  <si>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</si>
  <si>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</si>
  <si>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</si>
  <si>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</si>
  <si>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</si>
  <si>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</si>
  <si>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</si>
  <si>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</si>
  <si>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</si>
  <si>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</si>
  <si>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</si>
  <si>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</si>
  <si>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</si>
  <si>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</si>
  <si>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</si>
  <si>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</si>
  <si>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</si>
  <si>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</si>
  <si>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</si>
  <si>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</si>
  <si>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</si>
  <si>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</si>
  <si>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</si>
  <si>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</si>
  <si>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</si>
  <si>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</si>
  <si>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</si>
  <si>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</si>
  <si>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</si>
  <si>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</si>
  <si>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</si>
  <si>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</si>
  <si>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</si>
  <si>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</si>
  <si>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</si>
  <si>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</si>
  <si>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</si>
  <si>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</si>
  <si>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</si>
  <si>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</si>
  <si>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</si>
  <si>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</si>
  <si>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</si>
  <si>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</si>
  <si>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</si>
  <si>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</si>
  <si>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</si>
  <si>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</si>
  <si>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</si>
  <si>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</si>
  <si>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</si>
  <si>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</si>
  <si>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</si>
  <si>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</si>
  <si>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</si>
  <si>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</si>
  <si>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</si>
  <si>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</si>
  <si>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</si>
  <si>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</si>
  <si>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</si>
  <si>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</si>
  <si>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</si>
  <si>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</si>
  <si>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</si>
  <si>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</si>
  <si>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</si>
  <si>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</si>
  <si>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</si>
  <si>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</si>
  <si>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</si>
  <si>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</si>
  <si>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</si>
  <si>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</si>
  <si>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</si>
  <si>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</si>
  <si>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</si>
  <si>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</si>
  <si>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</si>
  <si>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</si>
  <si>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</si>
  <si>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</si>
  <si>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</si>
  <si>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</si>
  <si>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</si>
  <si>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</si>
  <si>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</si>
  <si>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</si>
  <si>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</si>
  <si>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</si>
  <si>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</si>
  <si>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</si>
  <si>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</si>
  <si>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</si>
  <si>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</si>
  <si>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</si>
  <si>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</si>
  <si>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</si>
  <si>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</si>
  <si>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</si>
  <si>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</si>
  <si>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</si>
  <si>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</si>
  <si>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</si>
  <si>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</si>
  <si>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</si>
  <si>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</si>
  <si>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</si>
  <si>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</si>
  <si>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</si>
  <si>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</si>
  <si>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</si>
  <si>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</si>
  <si>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</si>
  <si>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</si>
  <si>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</si>
  <si>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</si>
  <si>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</si>
  <si>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</si>
  <si>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</si>
  <si>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</si>
  <si>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</si>
  <si>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</si>
  <si>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</si>
  <si>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</si>
  <si>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</si>
  <si>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</si>
  <si>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</si>
  <si>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</si>
  <si>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</si>
  <si>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</si>
  <si>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</si>
  <si>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</si>
  <si>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</si>
  <si>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</si>
  <si>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</si>
  <si>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</si>
  <si>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</si>
  <si>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</si>
  <si>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</si>
  <si>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</si>
  <si>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</si>
  <si>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</si>
  <si>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</si>
  <si>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</si>
  <si>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</si>
  <si>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</si>
  <si>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</si>
  <si>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</si>
  <si>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</si>
  <si>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</si>
  <si>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</si>
  <si>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</si>
  <si>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</si>
  <si>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</si>
  <si>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</si>
  <si>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</si>
  <si>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</si>
  <si>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</si>
  <si>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</si>
  <si>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</si>
  <si>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</si>
  <si>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</si>
  <si>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</si>
  <si>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</si>
  <si>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</si>
  <si>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</si>
  <si>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</si>
  <si>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</si>
  <si>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</si>
  <si>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</si>
  <si>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</si>
  <si>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</si>
  <si>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</si>
  <si>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</si>
  <si>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</si>
  <si>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</si>
  <si>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</si>
  <si>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</si>
  <si>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</si>
  <si>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</si>
  <si>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</si>
  <si>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</si>
  <si>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</si>
  <si>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</si>
  <si>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</si>
  <si>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</si>
  <si>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</si>
  <si>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</si>
  <si>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</si>
  <si>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</si>
  <si>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</si>
  <si>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</si>
  <si>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</si>
  <si>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</si>
  <si>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</si>
  <si>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</si>
  <si>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</si>
  <si>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</si>
  <si>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</si>
  <si>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</si>
  <si>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</si>
  <si>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</si>
  <si>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</si>
  <si>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</si>
  <si>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</si>
  <si>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</si>
  <si>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</si>
  <si>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</si>
  <si>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</si>
  <si>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</si>
  <si>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</si>
  <si>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</si>
  <si>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</si>
  <si>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</si>
  <si>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</si>
  <si>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</si>
  <si>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</si>
  <si>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</si>
  <si>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</si>
  <si>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</si>
  <si>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</si>
  <si>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</si>
  <si>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</si>
  <si>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</si>
  <si>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</si>
  <si>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</si>
  <si>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</si>
  <si>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</si>
  <si>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</si>
  <si>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</si>
  <si>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</si>
  <si>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</si>
  <si>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</si>
  <si>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</si>
  <si>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</si>
  <si>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</si>
  <si>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</si>
  <si>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</si>
  <si>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</si>
  <si>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</si>
  <si>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</si>
  <si>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</si>
  <si>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</si>
  <si>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</si>
  <si>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</si>
  <si>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</si>
  <si>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</si>
  <si>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</si>
  <si>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</si>
  <si>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</si>
  <si>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</si>
  <si>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</si>
  <si>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</si>
  <si>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</si>
  <si>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</si>
  <si>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</si>
  <si>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</si>
  <si>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</si>
  <si>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</si>
  <si>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</si>
  <si>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</si>
  <si>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</si>
  <si>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</si>
  <si>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</si>
  <si>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</si>
  <si>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</si>
  <si>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</si>
  <si>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</si>
  <si>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</si>
  <si>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</si>
  <si>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</si>
  <si>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</si>
  <si>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</si>
  <si>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</si>
  <si>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</si>
  <si>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</si>
  <si>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</si>
  <si>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</si>
  <si>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</si>
  <si>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</si>
  <si>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</si>
  <si>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</si>
  <si>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</si>
  <si>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</si>
  <si>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</si>
  <si>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</si>
  <si>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</si>
  <si>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</si>
  <si>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</si>
  <si>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</si>
  <si>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</si>
  <si>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</si>
  <si>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</si>
  <si>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</si>
  <si>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</si>
  <si>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</si>
  <si>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</si>
  <si>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</si>
  <si>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</si>
  <si>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</si>
  <si>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</si>
  <si>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</si>
  <si>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</si>
  <si>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</si>
  <si>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</si>
  <si>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</si>
  <si>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</si>
  <si>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</si>
  <si>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</si>
  <si>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</si>
  <si>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</si>
  <si>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</si>
  <si>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</si>
  <si>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</si>
  <si>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</si>
  <si>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</si>
  <si>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</si>
  <si>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</si>
  <si>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</si>
  <si>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</si>
  <si>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</si>
  <si>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</si>
  <si>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</si>
  <si>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</si>
  <si>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</si>
  <si>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</si>
  <si>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</si>
  <si>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</si>
  <si>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</si>
  <si>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</si>
  <si>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</si>
  <si>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</si>
  <si>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</si>
  <si>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</si>
  <si>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</si>
  <si>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</si>
  <si>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</si>
  <si>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</si>
  <si>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</si>
  <si>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</si>
  <si>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</si>
  <si>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</si>
  <si>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</si>
  <si>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</si>
  <si>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</si>
  <si>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</si>
  <si>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</si>
  <si>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</si>
  <si>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</si>
  <si>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</si>
  <si>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</si>
  <si>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</si>
  <si>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</si>
  <si>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</si>
  <si>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</si>
  <si>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</si>
  <si>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</si>
  <si>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</si>
  <si>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</si>
  <si>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</si>
  <si>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</si>
  <si>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</si>
  <si>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</si>
  <si>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</si>
  <si>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</si>
  <si>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</si>
  <si>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</si>
  <si>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</si>
  <si>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</si>
  <si>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</si>
  <si>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</si>
  <si>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</si>
  <si>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</si>
  <si>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</si>
  <si>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</si>
  <si>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</si>
  <si>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</si>
  <si>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</si>
  <si>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</si>
  <si>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</si>
  <si>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</si>
  <si>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</si>
  <si>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</si>
  <si>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</si>
  <si>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</si>
  <si>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</si>
  <si>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</si>
  <si>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</si>
  <si>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</si>
  <si>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</si>
  <si>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</si>
  <si>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</si>
  <si>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</si>
  <si>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</si>
  <si>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</si>
  <si>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</si>
  <si>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</si>
  <si>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</si>
  <si>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</si>
  <si>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</si>
  <si>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</si>
  <si>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</si>
  <si>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</si>
  <si>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</si>
  <si>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</si>
  <si>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</si>
  <si>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</si>
  <si>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</si>
  <si>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</si>
  <si>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</si>
  <si>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</si>
  <si>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</si>
  <si>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</si>
  <si>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</si>
  <si>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</si>
  <si>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</si>
  <si>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</si>
  <si>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</si>
  <si>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</si>
  <si>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</si>
  <si>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</si>
  <si>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</si>
  <si>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</si>
  <si>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</si>
  <si>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</si>
  <si>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</si>
  <si>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</si>
  <si>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</si>
  <si>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</si>
  <si>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</si>
  <si>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</si>
  <si>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</si>
  <si>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</si>
  <si>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</si>
  <si>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</si>
  <si>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</si>
  <si>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</si>
  <si>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</si>
  <si>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</si>
  <si>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</si>
  <si>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</si>
  <si>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</si>
  <si>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</si>
  <si>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</si>
  <si>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</si>
  <si>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</si>
  <si>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</si>
  <si>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</si>
  <si>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</si>
  <si>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</si>
  <si>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</si>
  <si>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</si>
  <si>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</si>
  <si>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</si>
  <si>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</si>
  <si>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</si>
  <si>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</si>
  <si>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</si>
  <si>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</si>
  <si>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</si>
  <si>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</si>
  <si>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</si>
  <si>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</si>
  <si>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</si>
  <si>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</si>
  <si>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</si>
  <si>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</si>
  <si>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</si>
  <si>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</si>
  <si>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</si>
  <si>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</si>
  <si>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</si>
  <si>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</si>
  <si>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</si>
  <si>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</si>
  <si>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</si>
  <si>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</si>
  <si>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</si>
  <si>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</si>
  <si>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</si>
  <si>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</si>
  <si>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</si>
  <si>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</si>
  <si>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</si>
  <si>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</si>
  <si>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</si>
  <si>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</si>
  <si>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</si>
  <si>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</si>
  <si>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</si>
  <si>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</si>
  <si>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</si>
  <si>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</si>
  <si>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</si>
  <si>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</si>
  <si>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</si>
  <si>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</si>
  <si>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</si>
  <si>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</si>
  <si>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</si>
  <si>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</si>
  <si>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</si>
  <si>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</si>
  <si>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</si>
  <si>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</si>
  <si>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</si>
  <si>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</si>
  <si>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</si>
  <si>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</si>
  <si>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</si>
  <si>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</si>
  <si>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</si>
  <si>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</si>
  <si>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</si>
  <si>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</si>
  <si>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</si>
  <si>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</si>
  <si>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</si>
  <si>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</si>
  <si>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</si>
  <si>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</si>
  <si>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</si>
  <si>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</si>
  <si>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</si>
  <si>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</si>
  <si>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</si>
  <si>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</si>
  <si>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</si>
  <si>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</si>
  <si>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</si>
  <si>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</si>
  <si>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</si>
  <si>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</si>
  <si>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</si>
  <si>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</si>
  <si>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</si>
  <si>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</si>
  <si>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</si>
  <si>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</si>
  <si>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</si>
  <si>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</si>
  <si>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</si>
  <si>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</si>
  <si>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</si>
  <si>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</si>
  <si>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</si>
  <si>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</si>
  <si>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</si>
  <si>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</si>
  <si>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</si>
  <si>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</si>
  <si>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</si>
  <si>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</si>
  <si>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</si>
  <si>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</si>
  <si>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</si>
  <si>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</si>
  <si>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</si>
  <si>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</si>
  <si>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</si>
  <si>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</si>
  <si>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</si>
  <si>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</si>
  <si>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</si>
  <si>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</si>
  <si>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</si>
  <si>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</si>
  <si>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</si>
  <si>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</si>
  <si>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</si>
  <si>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</si>
  <si>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</si>
  <si>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</si>
  <si>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</si>
  <si>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</si>
  <si>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</si>
  <si>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</si>
  <si>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</si>
  <si>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</si>
  <si>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</si>
  <si>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</si>
  <si>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</si>
  <si>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</si>
  <si>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</si>
  <si>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</si>
  <si>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</si>
  <si>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</si>
  <si>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</si>
  <si>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</si>
  <si>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</si>
  <si>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</si>
  <si>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</si>
  <si>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</si>
  <si>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</si>
  <si>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</si>
  <si>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</si>
  <si>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</si>
  <si>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</si>
  <si>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</si>
  <si>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</si>
  <si>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</si>
  <si>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</si>
  <si>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</si>
  <si>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</si>
  <si>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</si>
  <si>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</si>
  <si>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</si>
  <si>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</si>
  <si>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</si>
  <si>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</si>
  <si>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</si>
  <si>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</si>
  <si>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</si>
  <si>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</si>
  <si>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</si>
  <si>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</si>
  <si>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</si>
  <si>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</si>
  <si>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</si>
  <si>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</si>
  <si>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</si>
  <si>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</si>
  <si>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</si>
  <si>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</si>
  <si>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</si>
  <si>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</si>
  <si>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</si>
  <si>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</si>
  <si>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</si>
  <si>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</si>
  <si>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</si>
  <si>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</si>
  <si>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</si>
  <si>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</si>
  <si>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</si>
  <si>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</si>
  <si>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</si>
  <si>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</si>
  <si>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</si>
  <si>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</si>
  <si>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</si>
  <si>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</si>
  <si>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</si>
  <si>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</si>
  <si>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</si>
  <si>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</si>
  <si>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</si>
  <si>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</si>
  <si>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</si>
  <si>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</si>
  <si>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</si>
  <si>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</si>
  <si>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</si>
  <si>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</si>
  <si>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</si>
  <si>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</si>
  <si>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</si>
  <si>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</si>
  <si>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</si>
  <si>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</si>
  <si>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</si>
  <si>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</si>
  <si>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</si>
  <si>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</si>
  <si>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</si>
  <si>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</si>
  <si>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</si>
  <si>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</si>
  <si>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</si>
  <si>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</si>
  <si>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</si>
  <si>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</si>
  <si>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</si>
  <si>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</si>
  <si>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</si>
  <si>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</si>
  <si>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</si>
  <si>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</si>
  <si>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</si>
  <si>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</si>
  <si>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</si>
  <si>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</si>
  <si>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</si>
  <si>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</si>
  <si>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</si>
  <si>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</si>
  <si>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</si>
  <si>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</si>
  <si>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</si>
  <si>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</si>
  <si>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</si>
  <si>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</si>
  <si>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</si>
  <si>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</si>
  <si>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</si>
  <si>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</si>
  <si>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</si>
  <si>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</si>
  <si>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</si>
  <si>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</si>
  <si>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</si>
  <si>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</si>
  <si>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</si>
  <si>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</si>
  <si>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</si>
  <si>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</si>
  <si>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</si>
  <si>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</si>
  <si>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</si>
  <si>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</si>
  <si>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</si>
  <si>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</si>
  <si>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</si>
  <si>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</si>
  <si>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</si>
  <si>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</si>
  <si>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</si>
  <si>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</si>
  <si>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</si>
  <si>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</si>
  <si>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</si>
  <si>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</si>
  <si>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</si>
  <si>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</si>
  <si>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</si>
  <si>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</si>
  <si>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</si>
  <si>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</si>
  <si>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</si>
  <si>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</si>
  <si>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</si>
  <si>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</si>
  <si>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</si>
  <si>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</si>
  <si>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</si>
  <si>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</si>
  <si>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</si>
  <si>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</si>
  <si>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</si>
  <si>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</si>
  <si>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</si>
  <si>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</si>
  <si>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</si>
  <si>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</si>
  <si>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</si>
  <si>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</si>
  <si>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</si>
  <si>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</si>
  <si>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</si>
  <si>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</si>
  <si>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</si>
  <si>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</si>
  <si>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</si>
  <si>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</si>
  <si>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</si>
  <si>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</si>
  <si>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</si>
  <si>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</si>
  <si>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</si>
  <si>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</si>
  <si>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</si>
  <si>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</si>
  <si>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</si>
  <si>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</si>
  <si>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</si>
  <si>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</si>
  <si>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</si>
  <si>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</si>
  <si>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</si>
  <si>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</si>
  <si>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</si>
  <si>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</si>
  <si>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</si>
  <si>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</si>
  <si>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</si>
  <si>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</si>
  <si>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</si>
  <si>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</si>
  <si>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</si>
  <si>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</si>
  <si>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</si>
  <si>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</si>
  <si>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</si>
  <si>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</si>
  <si>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</si>
  <si>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</si>
  <si>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</si>
  <si>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</si>
  <si>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</si>
  <si>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</si>
  <si>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</si>
  <si>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</si>
  <si>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</si>
  <si>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</si>
  <si>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</si>
  <si>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</si>
  <si>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</si>
  <si>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</si>
  <si>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</si>
  <si>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</si>
  <si>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</si>
  <si>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</si>
  <si>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</si>
  <si>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</si>
  <si>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</si>
  <si>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</si>
  <si>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</si>
  <si>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</si>
  <si>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</si>
  <si>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</si>
  <si>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</si>
  <si>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</si>
  <si>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</si>
  <si>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</si>
  <si>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</si>
  <si>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</si>
  <si>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</si>
  <si>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</si>
  <si>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</si>
  <si>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</si>
  <si>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</si>
  <si>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</si>
  <si>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</si>
  <si>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</si>
  <si>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</si>
  <si>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</si>
  <si>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</si>
  <si>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</si>
  <si>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</si>
  <si>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</si>
  <si>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</si>
  <si>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</si>
  <si>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</si>
  <si>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</si>
  <si>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</si>
  <si>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</si>
  <si>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</si>
  <si>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</si>
  <si>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</si>
  <si>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</si>
  <si>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</si>
  <si>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</si>
  <si>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</si>
  <si>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</si>
  <si>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</si>
  <si>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</si>
  <si>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</si>
  <si>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</si>
  <si>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</si>
  <si>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</si>
  <si>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</si>
  <si>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</si>
  <si>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</si>
  <si>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</si>
  <si>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</si>
  <si>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</si>
  <si>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</si>
  <si>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</si>
  <si>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</si>
  <si>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</si>
  <si>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</si>
  <si>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</si>
  <si>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</si>
  <si>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</si>
  <si>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</si>
  <si>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</si>
  <si>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</si>
  <si>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</si>
  <si>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</si>
  <si>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</si>
  <si>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</si>
  <si>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</si>
  <si>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</si>
  <si>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</si>
  <si>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</si>
  <si>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</si>
  <si>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</si>
  <si>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</si>
  <si>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</si>
  <si>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</si>
  <si>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</si>
  <si>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</si>
  <si>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</si>
  <si>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</si>
  <si>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</si>
  <si>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</si>
  <si>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</si>
  <si>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</si>
  <si>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</si>
  <si>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</si>
  <si>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</si>
  <si>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</si>
  <si>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</si>
  <si>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</si>
  <si>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</si>
  <si>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</si>
  <si>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</si>
  <si>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</si>
  <si>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</si>
  <si>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</si>
  <si>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</si>
  <si>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</si>
  <si>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</si>
  <si>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</si>
  <si>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</si>
  <si>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</si>
  <si>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</si>
  <si>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</si>
  <si>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</si>
  <si>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</si>
  <si>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</si>
  <si>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</si>
  <si>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</si>
  <si>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</si>
  <si>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</si>
  <si>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</si>
  <si>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</si>
  <si>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</si>
  <si>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</si>
  <si>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</si>
  <si>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</si>
  <si>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</si>
  <si>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</si>
  <si>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</si>
  <si>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</si>
  <si>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</si>
  <si>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</si>
  <si>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</si>
  <si>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</si>
  <si>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</si>
  <si>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</si>
  <si>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</si>
  <si>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</si>
  <si>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</si>
  <si>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</si>
  <si>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</si>
  <si>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</si>
  <si>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</si>
  <si>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</si>
  <si>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</si>
  <si>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</si>
  <si>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</si>
  <si>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</si>
  <si>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</si>
  <si>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</si>
  <si>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</si>
  <si>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</si>
  <si>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</si>
  <si>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</si>
  <si>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</si>
  <si>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</si>
  <si>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</si>
  <si>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</si>
  <si>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</si>
  <si>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</si>
  <si>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</si>
  <si>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</si>
  <si>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</si>
  <si>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</si>
  <si>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</si>
  <si>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</si>
  <si>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</si>
  <si>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</si>
  <si>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</si>
  <si>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</si>
  <si>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</si>
  <si>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</si>
  <si>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</si>
  <si>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</si>
  <si>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</si>
  <si>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</si>
  <si>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</si>
  <si>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</si>
  <si>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</si>
  <si>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</si>
  <si>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</si>
  <si>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</si>
  <si>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</si>
  <si>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</si>
  <si>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</si>
  <si>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</si>
  <si>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</si>
  <si>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</si>
  <si>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</si>
  <si>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</si>
  <si>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</si>
  <si>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</si>
  <si>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</si>
  <si>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</si>
  <si>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</si>
  <si>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</si>
  <si>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</si>
  <si>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</si>
  <si>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</si>
  <si>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</si>
  <si>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</si>
  <si>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</si>
  <si>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</si>
  <si>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</si>
  <si>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</si>
  <si>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</si>
  <si>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</si>
  <si>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</si>
  <si>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</si>
  <si>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</si>
  <si>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</si>
  <si>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</si>
  <si>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</si>
  <si>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</si>
  <si>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</si>
  <si>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</si>
  <si>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</si>
  <si>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</si>
  <si>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</si>
  <si>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</si>
  <si>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</si>
  <si>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</si>
  <si>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</si>
  <si>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</si>
  <si>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</si>
  <si>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</si>
  <si>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</si>
  <si>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</si>
  <si>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</si>
  <si>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</si>
  <si>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</si>
  <si>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</si>
  <si>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</si>
  <si>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</si>
  <si>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</si>
  <si>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</si>
  <si>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</si>
  <si>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</si>
  <si>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</si>
  <si>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</si>
  <si>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</si>
  <si>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</si>
  <si>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</si>
  <si>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</si>
  <si>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</si>
  <si>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</si>
  <si>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</si>
  <si>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</si>
  <si>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</si>
  <si>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</si>
  <si>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</si>
  <si>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</si>
  <si>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</si>
  <si>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</si>
  <si>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</si>
  <si>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</si>
  <si>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</si>
  <si>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</si>
  <si>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</si>
  <si>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</si>
  <si>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</si>
  <si>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</si>
  <si>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</si>
  <si>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</si>
  <si>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</si>
  <si>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</si>
  <si>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</si>
  <si>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</si>
  <si>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</si>
  <si>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</si>
  <si>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</si>
  <si>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</si>
  <si>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</si>
  <si>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</si>
  <si>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</si>
  <si>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</si>
  <si>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</si>
  <si>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</si>
  <si>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</si>
  <si>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</si>
  <si>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</si>
  <si>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</si>
  <si>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</si>
  <si>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</si>
  <si>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</si>
  <si>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</si>
  <si>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</si>
  <si>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</si>
  <si>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</si>
  <si>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</si>
  <si>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</si>
  <si>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</si>
  <si>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</si>
  <si>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</si>
  <si>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</si>
  <si>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</si>
  <si>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</si>
  <si>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</si>
  <si>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</si>
  <si>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</si>
  <si>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</si>
  <si>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</si>
  <si>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</si>
  <si>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</si>
  <si>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</si>
  <si>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</si>
  <si>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</si>
  <si>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</si>
  <si>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</si>
  <si>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</si>
  <si>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</si>
  <si>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</si>
  <si>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</si>
  <si>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</si>
  <si>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</si>
  <si>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</si>
  <si>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</si>
  <si>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</si>
  <si>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</si>
  <si>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</si>
  <si>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</si>
  <si>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</si>
  <si>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</si>
  <si>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</si>
  <si>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</si>
  <si>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</si>
  <si>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</si>
  <si>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</si>
  <si>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</si>
  <si>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</si>
  <si>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</si>
  <si>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</si>
  <si>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</si>
  <si>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</si>
  <si>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</si>
  <si>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</si>
  <si>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</si>
  <si>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</si>
  <si>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</si>
  <si>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</si>
  <si>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</si>
  <si>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</si>
  <si>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</si>
  <si>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</si>
  <si>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</si>
  <si>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</si>
  <si>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</si>
  <si>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</si>
  <si>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</si>
  <si>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</si>
  <si>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</si>
  <si>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</si>
  <si>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</si>
  <si>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</si>
  <si>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</si>
  <si>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</si>
  <si>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</si>
  <si>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</si>
  <si>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</si>
  <si>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</si>
  <si>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</si>
  <si>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</si>
  <si>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</si>
  <si>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</si>
  <si>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</si>
  <si>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</si>
  <si>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</si>
  <si>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</si>
  <si>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</si>
  <si>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</si>
  <si>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</si>
  <si>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</si>
  <si>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</si>
  <si>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</si>
  <si>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</si>
  <si>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</si>
  <si>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</si>
  <si>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</si>
  <si>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</si>
  <si>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</si>
  <si>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</si>
  <si>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</si>
  <si>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</si>
  <si>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</si>
  <si>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</si>
  <si>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</si>
  <si>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</si>
  <si>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</si>
  <si>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</si>
  <si>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</si>
  <si>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</si>
  <si>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</si>
  <si>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</si>
  <si>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</si>
  <si>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</si>
  <si>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</si>
  <si>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</si>
  <si>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</si>
  <si>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</si>
  <si>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</si>
  <si>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</si>
  <si>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</si>
  <si>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</si>
  <si>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</si>
  <si>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</si>
  <si>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</si>
  <si>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</si>
  <si>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</si>
  <si>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</si>
  <si>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</si>
  <si>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</si>
  <si>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</si>
  <si>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</si>
  <si>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</si>
  <si>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</si>
  <si>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</si>
  <si>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</si>
  <si>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</si>
  <si>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</si>
  <si>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</si>
  <si>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</si>
  <si>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</si>
  <si>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</si>
  <si>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</si>
  <si>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</si>
  <si>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</si>
  <si>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</si>
  <si>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</si>
  <si>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</si>
  <si>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</si>
  <si>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</si>
  <si>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</si>
  <si>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</si>
  <si>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</si>
  <si>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</si>
  <si>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</si>
  <si>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</si>
  <si>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</si>
  <si>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</si>
  <si>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</si>
  <si>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</si>
  <si>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</si>
  <si>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</si>
  <si>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</si>
  <si>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</si>
  <si>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</si>
  <si>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</si>
  <si>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</si>
  <si>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</si>
  <si>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</si>
  <si>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</si>
  <si>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</si>
  <si>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</si>
  <si>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</si>
  <si>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</si>
  <si>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</si>
  <si>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</si>
  <si>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</si>
  <si>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</si>
  <si>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</si>
  <si>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</si>
  <si>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</si>
  <si>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</si>
  <si>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</si>
  <si>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</si>
  <si>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</si>
  <si>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</si>
  <si>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</si>
  <si>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</si>
  <si>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</si>
  <si>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</si>
  <si>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</si>
  <si>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</si>
  <si>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</si>
  <si>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</si>
  <si>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</si>
  <si>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</si>
  <si>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</si>
  <si>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</si>
  <si>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</si>
  <si>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</si>
  <si>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</si>
  <si>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</si>
  <si>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</si>
  <si>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</si>
  <si>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</si>
  <si>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</si>
  <si>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</si>
  <si>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</si>
  <si>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</si>
  <si>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</si>
  <si>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</si>
  <si>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</si>
  <si>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</si>
  <si>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</si>
  <si>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</si>
  <si>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</si>
  <si>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</si>
  <si>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</si>
  <si>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</si>
  <si>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</si>
  <si>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</si>
  <si>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</si>
  <si>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</si>
  <si>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</si>
  <si>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</si>
  <si>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</si>
  <si>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</si>
  <si>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</si>
  <si>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</si>
  <si>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</si>
  <si>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</si>
  <si>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</si>
  <si>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</si>
  <si>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</si>
  <si>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</si>
  <si>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</si>
  <si>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</si>
  <si>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</si>
  <si>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</si>
  <si>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</si>
  <si>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</si>
  <si>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</si>
  <si>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</si>
  <si>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</si>
  <si>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</si>
  <si>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</si>
  <si>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</si>
  <si>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</si>
  <si>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</si>
  <si>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</si>
  <si>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</si>
  <si>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</si>
  <si>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</si>
  <si>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</si>
  <si>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</si>
  <si>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</si>
  <si>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</si>
  <si>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</si>
  <si>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</si>
  <si>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</si>
  <si>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</si>
  <si>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</si>
  <si>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</si>
  <si>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</si>
  <si>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</si>
  <si>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</si>
  <si>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</si>
  <si>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</si>
  <si>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</si>
  <si>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</si>
  <si>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</si>
  <si>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</si>
  <si>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</si>
  <si>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</si>
  <si>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</si>
  <si>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</si>
  <si>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</si>
  <si>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</si>
  <si>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</si>
  <si>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</si>
  <si>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</si>
  <si>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</si>
  <si>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</si>
  <si>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</si>
  <si>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</si>
  <si>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</si>
  <si>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</si>
  <si>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</si>
  <si>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</si>
  <si>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</si>
  <si>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</si>
  <si>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</si>
  <si>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</si>
  <si>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</si>
  <si>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</si>
  <si>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</si>
  <si>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</si>
  <si>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</si>
  <si>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</si>
  <si>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</si>
  <si>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</si>
  <si>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</si>
  <si>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</si>
  <si>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</si>
  <si>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</si>
  <si>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</si>
  <si>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</si>
  <si>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</si>
  <si>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</si>
  <si>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</si>
  <si>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</si>
  <si>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</si>
  <si>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</si>
  <si>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</si>
  <si>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</si>
  <si>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</si>
  <si>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</si>
  <si>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</si>
  <si>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</si>
  <si>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</si>
  <si>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</si>
  <si>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</si>
  <si>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</si>
  <si>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</si>
  <si>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</si>
  <si>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</si>
  <si>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</si>
  <si>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</si>
  <si>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</si>
  <si>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</si>
  <si>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</si>
  <si>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</si>
  <si>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</si>
  <si>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</si>
  <si>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</si>
  <si>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</si>
  <si>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</si>
  <si>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</si>
  <si>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</si>
  <si>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</si>
  <si>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</si>
  <si>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</si>
  <si>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</si>
  <si>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</si>
  <si>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</si>
  <si>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</si>
  <si>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</si>
  <si>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</si>
  <si>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</si>
  <si>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</si>
  <si>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</si>
  <si>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</si>
  <si>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</si>
  <si>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</si>
  <si>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</si>
  <si>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</si>
  <si>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</si>
  <si>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</si>
  <si>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</si>
  <si>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</si>
  <si>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</si>
  <si>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</si>
  <si>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</si>
  <si>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</si>
  <si>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</si>
  <si>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</si>
  <si>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</si>
  <si>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</si>
  <si>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</si>
  <si>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</si>
  <si>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</si>
  <si>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</si>
  <si>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</si>
  <si>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</si>
  <si>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</si>
  <si>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</si>
  <si>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</si>
  <si>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</si>
  <si>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</si>
  <si>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</si>
  <si>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</si>
  <si>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</si>
  <si>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</si>
  <si>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</si>
  <si>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</si>
  <si>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</si>
  <si>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</si>
  <si>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</si>
  <si>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</si>
  <si>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</si>
  <si>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</si>
  <si>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</si>
  <si>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</si>
  <si>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</si>
  <si>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</si>
  <si>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</si>
  <si>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</si>
  <si>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</si>
  <si>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</si>
  <si>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</si>
  <si>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</si>
  <si>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</si>
  <si>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</si>
  <si>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</si>
  <si>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</si>
  <si>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</si>
  <si>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</si>
  <si>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</si>
  <si>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</si>
  <si>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</si>
  <si>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</si>
  <si>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</si>
  <si>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</si>
  <si>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</si>
  <si>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</si>
  <si>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</si>
  <si>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</si>
  <si>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</si>
  <si>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</si>
  <si>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</si>
  <si>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</si>
  <si>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</si>
  <si>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</si>
  <si>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</si>
  <si>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</si>
  <si>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</si>
  <si>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</si>
  <si>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</si>
  <si>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</si>
  <si>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</si>
  <si>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</si>
  <si>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</si>
  <si>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</si>
  <si>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</si>
  <si>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</si>
  <si>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</si>
  <si>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</si>
  <si>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</si>
  <si>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</si>
  <si>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</si>
  <si>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</si>
  <si>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</si>
  <si>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</si>
  <si>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</si>
  <si>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</si>
  <si>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</si>
  <si>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</si>
  <si>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</si>
  <si>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</si>
  <si>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</si>
  <si>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</si>
  <si>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</si>
  <si>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</si>
  <si>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</si>
  <si>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</si>
  <si>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</si>
  <si>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</si>
  <si>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</si>
  <si>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</si>
  <si>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</si>
  <si>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</si>
  <si>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</si>
  <si>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</si>
  <si>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</si>
  <si>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</si>
  <si>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</si>
  <si>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</si>
  <si>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</si>
  <si>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</si>
  <si>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</si>
  <si>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</si>
  <si>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</si>
  <si>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</si>
  <si>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</si>
  <si>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</si>
  <si>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</si>
  <si>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</si>
  <si>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</si>
  <si>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</si>
  <si>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</si>
  <si>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</si>
  <si>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</si>
  <si>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</si>
  <si>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</si>
  <si>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</si>
  <si>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</si>
  <si>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</si>
  <si>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</si>
  <si>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</si>
  <si>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</si>
  <si>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</si>
  <si>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</si>
  <si>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</si>
  <si>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</si>
  <si>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</si>
  <si>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</si>
  <si>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</si>
  <si>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</si>
  <si>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</si>
  <si>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</si>
  <si>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</si>
  <si>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</si>
  <si>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</si>
  <si>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</si>
  <si>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</si>
  <si>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</si>
  <si>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</si>
  <si>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</si>
  <si>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</si>
  <si>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</si>
  <si>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</si>
  <si>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</si>
  <si>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</si>
  <si>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</si>
  <si>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</si>
  <si>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</si>
  <si>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</si>
  <si>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</si>
  <si>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</si>
  <si>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</si>
  <si>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</si>
  <si>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</si>
  <si>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</si>
  <si>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</si>
  <si>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</si>
  <si>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</si>
  <si>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</si>
  <si>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</si>
  <si>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</si>
  <si>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</si>
  <si>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</si>
  <si>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</si>
  <si>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</si>
  <si>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</si>
  <si>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</si>
  <si>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</si>
  <si>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</si>
  <si>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</si>
  <si>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</si>
  <si>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</si>
  <si>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</si>
  <si>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</si>
  <si>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</si>
  <si>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</si>
  <si>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</si>
  <si>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</si>
  <si>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</si>
  <si>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</si>
  <si>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</si>
  <si>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</si>
  <si>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</si>
  <si>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</si>
  <si>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</si>
  <si>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</si>
  <si>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</si>
  <si>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</si>
  <si>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</si>
  <si>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</si>
  <si>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</si>
  <si>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</si>
  <si>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</si>
  <si>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</si>
  <si>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</si>
  <si>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</si>
  <si>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</si>
  <si>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</si>
  <si>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</si>
  <si>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</si>
  <si>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</si>
  <si>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</si>
  <si>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</si>
  <si>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</si>
  <si>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</si>
  <si>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</si>
  <si>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</si>
  <si>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</si>
  <si>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</si>
  <si>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</si>
  <si>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</si>
  <si>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</si>
  <si>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</si>
  <si>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</si>
  <si>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</si>
  <si>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</si>
  <si>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</si>
  <si>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</si>
  <si>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</si>
  <si>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</si>
  <si>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</si>
  <si>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</si>
  <si>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</si>
  <si>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</si>
  <si>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</si>
  <si>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</si>
  <si>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</si>
  <si>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</si>
  <si>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</si>
  <si>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</si>
  <si>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</si>
  <si>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</si>
  <si>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</si>
  <si>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</si>
  <si>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</si>
  <si>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</si>
  <si>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</si>
  <si>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</si>
  <si>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</si>
  <si>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</si>
  <si>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</si>
  <si>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</si>
  <si>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</si>
  <si>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</si>
  <si>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</si>
  <si>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</si>
  <si>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</si>
  <si>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</si>
  <si>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</si>
  <si>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</si>
  <si>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</si>
  <si>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</si>
  <si>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</si>
  <si>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</si>
  <si>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</si>
  <si>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</si>
  <si>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</si>
  <si>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</si>
  <si>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</si>
  <si>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</si>
  <si>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</si>
  <si>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</si>
  <si>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</si>
  <si>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</si>
  <si>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</si>
  <si>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</si>
  <si>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</si>
  <si>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</si>
  <si>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</si>
  <si>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</si>
  <si>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</si>
  <si>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</si>
  <si>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</si>
  <si>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</si>
  <si>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</si>
  <si>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</si>
  <si>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</si>
  <si>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</si>
  <si>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</si>
  <si>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</si>
  <si>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</si>
  <si>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</si>
  <si>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</si>
  <si>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</si>
  <si>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</si>
  <si>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</si>
  <si>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</si>
  <si>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</si>
  <si>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</si>
  <si>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</si>
  <si>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</si>
  <si>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</si>
  <si>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</si>
  <si>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</si>
  <si>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</si>
  <si>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</si>
  <si>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</si>
  <si>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</si>
  <si>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</si>
  <si>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</si>
  <si>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</si>
  <si>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</si>
  <si>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</si>
  <si>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</si>
  <si>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</si>
  <si>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</si>
  <si>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</si>
  <si>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</si>
  <si>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</si>
  <si>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</si>
  <si>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</si>
  <si>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</si>
  <si>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</si>
  <si>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</si>
  <si>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</si>
  <si>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</si>
  <si>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</si>
  <si>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</si>
  <si>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</si>
  <si>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</si>
  <si>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</si>
  <si>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</si>
  <si>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</si>
  <si>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</si>
  <si>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</si>
  <si>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</si>
  <si>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</si>
  <si>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</si>
  <si>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</si>
  <si>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</si>
  <si>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</si>
  <si>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</si>
  <si>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</si>
  <si>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</si>
  <si>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</si>
  <si>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</si>
  <si>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</si>
  <si>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</si>
  <si>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</si>
  <si>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</si>
  <si>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</si>
  <si>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</si>
  <si>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</si>
  <si>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</si>
  <si>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</si>
  <si>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</si>
  <si>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</si>
  <si>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</si>
  <si>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</si>
  <si>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</si>
  <si>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</si>
  <si>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</si>
  <si>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</si>
  <si>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</si>
  <si>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</si>
  <si>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</si>
  <si>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</si>
  <si>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</si>
  <si>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</si>
  <si>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</si>
  <si>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</si>
  <si>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</si>
  <si>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</si>
  <si>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</si>
  <si>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</si>
  <si>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</si>
  <si>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</si>
  <si>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</si>
  <si>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</si>
  <si>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</si>
  <si>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</si>
  <si>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</si>
  <si>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</si>
  <si>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</si>
  <si>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</si>
  <si>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</si>
  <si>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</si>
  <si>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</si>
  <si>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</si>
  <si>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</si>
  <si>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</si>
  <si>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</si>
  <si>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</si>
  <si>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</si>
  <si>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</si>
  <si>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</si>
  <si>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</si>
  <si>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</si>
  <si>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</si>
  <si>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</si>
  <si>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</si>
  <si>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</si>
  <si>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</si>
  <si>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</si>
  <si>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</si>
  <si>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</si>
  <si>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</si>
  <si>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</si>
  <si>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</si>
  <si>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</si>
  <si>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</si>
  <si>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</si>
  <si>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</si>
  <si>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</si>
  <si>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</si>
  <si>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</si>
  <si>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</si>
  <si>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</si>
  <si>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</si>
  <si>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</si>
  <si>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</si>
  <si>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</si>
  <si>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</si>
  <si>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</si>
  <si>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</si>
  <si>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</si>
  <si>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</si>
  <si>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</si>
  <si>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</si>
  <si>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</si>
  <si>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</si>
  <si>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</si>
  <si>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</si>
  <si>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</si>
  <si>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</si>
  <si>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</si>
  <si>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</si>
  <si>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</si>
  <si>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</si>
  <si>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</si>
  <si>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</si>
  <si>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</si>
  <si>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</si>
  <si>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</si>
  <si>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</si>
  <si>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</si>
  <si>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</si>
  <si>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</si>
  <si>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</si>
  <si>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</si>
  <si>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</si>
  <si>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</si>
  <si>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</si>
  <si>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</si>
  <si>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</si>
  <si>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</si>
  <si>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</si>
  <si>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</si>
  <si>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</si>
  <si>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</si>
  <si>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</si>
  <si>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</si>
  <si>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</si>
  <si>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</si>
  <si>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</si>
  <si>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</si>
  <si>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</si>
  <si>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</si>
  <si>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</si>
  <si>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</si>
  <si>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</si>
  <si>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</si>
  <si>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</si>
  <si>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</si>
  <si>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</si>
  <si>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</si>
  <si>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</si>
  <si>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</si>
  <si>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</si>
  <si>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</si>
  <si>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</si>
  <si>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</si>
  <si>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</si>
  <si>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</si>
  <si>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</si>
  <si>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</si>
  <si>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</si>
  <si>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</si>
  <si>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</si>
  <si>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</si>
  <si>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</si>
  <si>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</si>
  <si>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</si>
  <si>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</si>
  <si>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</si>
  <si>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</si>
  <si>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</si>
  <si>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</si>
  <si>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</si>
  <si>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</si>
  <si>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</si>
  <si>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</si>
  <si>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</si>
  <si>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</si>
  <si>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</si>
  <si>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</si>
  <si>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</si>
  <si>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</si>
  <si>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</si>
  <si>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</si>
  <si>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</si>
  <si>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</si>
  <si>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</si>
  <si>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</si>
  <si>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</si>
  <si>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</si>
  <si>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</si>
  <si>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</si>
  <si>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</si>
  <si>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</si>
  <si>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</si>
  <si>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</si>
  <si>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</si>
  <si>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</si>
  <si>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</si>
  <si>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</si>
  <si>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</si>
  <si>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</si>
  <si>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</si>
  <si>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</si>
  <si>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</si>
  <si>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</si>
  <si>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</si>
  <si>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</si>
  <si>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</si>
  <si>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</si>
  <si>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</si>
  <si>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</si>
  <si>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</si>
  <si>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</si>
  <si>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</si>
  <si>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</si>
  <si>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</si>
  <si>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</si>
  <si>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</si>
  <si>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</si>
  <si>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</si>
  <si>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</si>
  <si>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</si>
  <si>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</si>
  <si>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</si>
  <si>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</si>
  <si>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</si>
  <si>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</si>
  <si>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</si>
  <si>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</si>
  <si>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</si>
  <si>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</si>
  <si>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</si>
  <si>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</si>
  <si>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</si>
  <si>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</si>
  <si>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</si>
  <si>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</si>
  <si>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</si>
  <si>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</si>
  <si>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</si>
  <si>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</si>
  <si>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</si>
  <si>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</si>
  <si>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</si>
  <si>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</si>
  <si>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</si>
  <si>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</si>
  <si>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</si>
  <si>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</si>
  <si>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</si>
  <si>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</si>
  <si>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</si>
  <si>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</si>
  <si>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</si>
  <si>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</si>
  <si>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</si>
  <si>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</si>
  <si>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</si>
  <si>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</si>
  <si>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</si>
  <si>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</si>
  <si>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</si>
  <si>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</si>
  <si>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</si>
  <si>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</si>
  <si>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</si>
  <si>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</si>
  <si>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</si>
  <si>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</si>
  <si>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</si>
  <si>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</si>
  <si>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</si>
  <si>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</si>
  <si>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</si>
  <si>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</si>
  <si>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</si>
  <si>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</si>
  <si>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</si>
  <si>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</si>
  <si>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</si>
  <si>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</si>
  <si>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</si>
  <si>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</si>
  <si>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</si>
  <si>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</si>
  <si>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</si>
  <si>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</si>
  <si>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</si>
  <si>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</si>
  <si>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</si>
  <si>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</si>
  <si>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</si>
  <si>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</si>
  <si>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</si>
  <si>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</si>
  <si>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</si>
  <si>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</si>
  <si>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</si>
  <si>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</si>
  <si>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</si>
  <si>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</si>
  <si>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</si>
  <si>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</si>
  <si>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</si>
  <si>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</si>
  <si>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</si>
  <si>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</si>
  <si>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</si>
  <si>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</si>
  <si>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</si>
  <si>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</si>
  <si>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</si>
  <si>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</si>
  <si>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</si>
  <si>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</si>
  <si>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</si>
  <si>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</si>
  <si>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</si>
  <si>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</si>
  <si>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</si>
  <si>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</si>
  <si>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</si>
  <si>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</si>
  <si>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</si>
  <si>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</si>
  <si>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</si>
  <si>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</si>
  <si>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</si>
  <si>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</si>
  <si>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</si>
  <si>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</si>
  <si>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</si>
  <si>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</si>
  <si>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</si>
  <si>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</si>
  <si>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</si>
  <si>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</si>
  <si>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</si>
  <si>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</si>
  <si>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</si>
  <si>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</si>
  <si>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</si>
  <si>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</si>
  <si>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</si>
  <si>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</si>
  <si>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</si>
  <si>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</si>
  <si>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</si>
  <si>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</si>
  <si>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</si>
  <si>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</si>
  <si>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</si>
  <si>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</si>
  <si>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</si>
  <si>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</si>
  <si>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</si>
  <si>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</si>
  <si>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</si>
  <si>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</si>
  <si>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</si>
  <si>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</si>
  <si>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</si>
  <si>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</si>
  <si>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</si>
  <si>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</si>
  <si>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</si>
  <si>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</si>
  <si>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</si>
  <si>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</si>
  <si>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</si>
  <si>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</si>
  <si>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</si>
  <si>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</si>
  <si>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</si>
  <si>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</si>
  <si>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</si>
  <si>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</si>
  <si>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</si>
  <si>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</si>
  <si>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</si>
  <si>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</si>
  <si>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</si>
  <si>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</si>
  <si>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</si>
  <si>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</si>
  <si>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</si>
  <si>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</si>
  <si>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</si>
  <si>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</si>
  <si>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</si>
  <si>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</si>
  <si>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</si>
  <si>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</si>
  <si>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</si>
  <si>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</si>
  <si>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</si>
  <si>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</si>
  <si>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</si>
  <si>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</si>
  <si>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</si>
  <si>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</si>
  <si>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</si>
  <si>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</si>
  <si>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</si>
  <si>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</si>
  <si>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</si>
  <si>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</si>
  <si>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</si>
  <si>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</si>
  <si>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</si>
  <si>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</si>
  <si>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</si>
  <si>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</si>
  <si>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</si>
  <si>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</si>
  <si>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</si>
  <si>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</si>
  <si>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</si>
  <si>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</si>
  <si>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</si>
  <si>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</si>
  <si>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</si>
  <si>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</si>
  <si>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</si>
  <si>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</si>
  <si>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</si>
  <si>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</si>
  <si>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</si>
  <si>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</si>
  <si>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</si>
  <si>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</si>
  <si>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</si>
  <si>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</si>
  <si>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</si>
  <si>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</si>
  <si>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</si>
  <si>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</si>
  <si>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</si>
  <si>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</si>
  <si>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</si>
  <si>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</si>
  <si>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</si>
  <si>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</si>
  <si>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</si>
  <si>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</si>
  <si>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</si>
  <si>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</si>
  <si>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</si>
  <si>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</si>
  <si>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</si>
  <si>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</si>
  <si>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</si>
  <si>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</si>
  <si>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</si>
  <si>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</si>
  <si>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</si>
  <si>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</si>
  <si>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</si>
  <si>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</si>
  <si>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</si>
  <si>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</si>
  <si>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</si>
  <si>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</si>
  <si>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</si>
  <si>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</si>
  <si>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</si>
  <si>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</si>
  <si>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</si>
  <si>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</si>
  <si>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</si>
  <si>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</si>
  <si>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</si>
  <si>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</si>
  <si>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</si>
  <si>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</si>
  <si>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</si>
  <si>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</si>
  <si>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</si>
  <si>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</si>
  <si>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</si>
  <si>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</si>
  <si>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</si>
  <si>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</si>
  <si>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</si>
  <si>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</si>
  <si>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</si>
  <si>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</si>
  <si>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</si>
  <si>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</si>
  <si>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</si>
  <si>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</si>
  <si>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</si>
  <si>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</si>
  <si>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</si>
  <si>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</si>
  <si>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</si>
  <si>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</si>
  <si>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</si>
  <si>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</si>
  <si>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</si>
  <si>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</si>
  <si>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</si>
  <si>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</si>
  <si>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</si>
  <si>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</si>
  <si>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</si>
  <si>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</si>
  <si>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</si>
  <si>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</si>
  <si>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</si>
  <si>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</si>
  <si>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</si>
  <si>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</si>
  <si>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</si>
  <si>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</si>
  <si>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</si>
  <si>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</si>
  <si>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</si>
  <si>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</si>
  <si>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</si>
  <si>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</si>
  <si>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</si>
  <si>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</si>
  <si>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</si>
  <si>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</si>
  <si>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</si>
  <si>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</si>
  <si>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</si>
  <si>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</si>
  <si>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</si>
  <si>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</si>
  <si>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</si>
  <si>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</si>
  <si>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</si>
  <si>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</si>
  <si>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</si>
  <si>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</si>
  <si>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</si>
  <si>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</si>
  <si>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</si>
  <si>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</si>
  <si>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</si>
  <si>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</si>
  <si>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</si>
  <si>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</si>
  <si>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</si>
  <si>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</si>
  <si>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</si>
  <si>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</si>
  <si>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</si>
  <si>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</si>
  <si>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</si>
  <si>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</si>
  <si>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</si>
  <si>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</si>
  <si>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</si>
  <si>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</si>
  <si>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</si>
  <si>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</si>
  <si>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</si>
  <si>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</si>
  <si>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</si>
  <si>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</si>
  <si>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</si>
  <si>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</si>
  <si>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</si>
  <si>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</si>
  <si>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</si>
  <si>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</si>
  <si>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</si>
  <si>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</si>
  <si>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</si>
  <si>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</si>
  <si>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</si>
  <si>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</si>
  <si>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</si>
  <si>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</si>
  <si>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</si>
  <si>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</si>
  <si>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</si>
  <si>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</si>
  <si>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</si>
  <si>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</si>
  <si>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</si>
  <si>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</si>
  <si>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</si>
  <si>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</si>
  <si>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</si>
  <si>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</si>
  <si>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</si>
  <si>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</si>
  <si>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</si>
  <si>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</si>
  <si>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</si>
  <si>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</si>
  <si>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</si>
  <si>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</si>
  <si>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</si>
  <si>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</si>
  <si>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</si>
  <si>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</si>
  <si>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</si>
  <si>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</si>
  <si>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</si>
  <si>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</si>
  <si>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</si>
  <si>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</si>
  <si>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</si>
  <si>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</si>
  <si>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</si>
  <si>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</si>
  <si>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</si>
  <si>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</si>
  <si>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</si>
  <si>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</si>
  <si>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</si>
  <si>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</si>
  <si>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</si>
  <si>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</si>
  <si>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</si>
  <si>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</si>
  <si>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</si>
  <si>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</si>
  <si>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</si>
  <si>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</si>
  <si>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</si>
  <si>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</si>
  <si>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</si>
  <si>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</si>
  <si>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</si>
  <si>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</si>
  <si>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</si>
  <si>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</si>
  <si>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</si>
  <si>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</si>
  <si>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</si>
  <si>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</si>
  <si>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</si>
  <si>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</si>
  <si>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</si>
  <si>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</si>
  <si>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</si>
  <si>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</si>
  <si>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</si>
  <si>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</si>
  <si>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</si>
  <si>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</si>
  <si>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</si>
  <si>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</si>
  <si>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</si>
  <si>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</si>
  <si>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</si>
  <si>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</si>
  <si>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</si>
  <si>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</si>
  <si>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</si>
  <si>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</si>
  <si>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</si>
  <si>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</si>
  <si>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</si>
  <si>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</si>
  <si>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</si>
  <si>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</si>
  <si>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</si>
  <si>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</si>
  <si>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</si>
  <si>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</si>
  <si>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</si>
  <si>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</si>
  <si>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</si>
  <si>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</si>
  <si>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</si>
  <si>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</si>
  <si>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</si>
  <si>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</si>
  <si>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</si>
  <si>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</si>
  <si>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</si>
  <si>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</si>
  <si>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</si>
  <si>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</si>
  <si>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</si>
  <si>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</si>
  <si>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</si>
  <si>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</si>
  <si>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</si>
  <si>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</si>
  <si>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</si>
  <si>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</si>
  <si>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</si>
  <si>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</si>
  <si>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</si>
  <si>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</si>
  <si>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</si>
  <si>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</si>
  <si>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</si>
  <si>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</si>
  <si>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</si>
  <si>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</si>
  <si>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</si>
  <si>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</si>
  <si>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</si>
  <si>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</si>
  <si>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</si>
  <si>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</si>
  <si>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</si>
  <si>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</si>
  <si>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</si>
  <si>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</si>
  <si>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</si>
  <si>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</si>
  <si>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</si>
  <si>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</si>
  <si>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</si>
  <si>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</si>
  <si>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</si>
  <si>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</si>
  <si>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</si>
  <si>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</si>
  <si>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</si>
  <si>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</si>
  <si>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</si>
  <si>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</si>
  <si>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</si>
  <si>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</si>
  <si>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</si>
  <si>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</si>
  <si>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</si>
  <si>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</si>
  <si>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</si>
  <si>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</si>
  <si>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</si>
  <si>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</si>
  <si>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</si>
  <si>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</si>
  <si>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</si>
  <si>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</si>
  <si>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</si>
  <si>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</si>
  <si>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</si>
  <si>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</si>
  <si>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</si>
  <si>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</si>
  <si>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</si>
  <si>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</si>
  <si>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</si>
  <si>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</si>
  <si>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</si>
  <si>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</si>
  <si>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</si>
  <si>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</si>
  <si>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</si>
  <si>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</si>
  <si>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</si>
  <si>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</si>
  <si>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</si>
  <si>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</si>
  <si>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</si>
  <si>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</si>
  <si>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</si>
  <si>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</si>
  <si>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</si>
  <si>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</si>
  <si>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</si>
  <si>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</si>
  <si>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</si>
  <si>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</si>
  <si>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</si>
  <si>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</si>
  <si>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</si>
  <si>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</si>
  <si>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</si>
  <si>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</si>
  <si>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</si>
  <si>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</si>
  <si>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</si>
  <si>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</si>
  <si>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</si>
  <si>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</si>
  <si>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</si>
  <si>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</si>
  <si>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</si>
  <si>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</si>
  <si>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</si>
  <si>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</si>
  <si>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</si>
  <si>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</si>
  <si>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</si>
  <si>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</si>
  <si>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</si>
  <si>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</si>
  <si>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</si>
  <si>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</si>
  <si>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</si>
  <si>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</si>
  <si>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</si>
  <si>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</si>
  <si>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</si>
  <si>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</si>
  <si>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</si>
  <si>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</si>
  <si>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</si>
  <si>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</si>
  <si>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</si>
  <si>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</si>
  <si>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</si>
  <si>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</si>
  <si>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</si>
  <si>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</si>
  <si>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</si>
  <si>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</si>
  <si>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</si>
  <si>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</si>
  <si>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</si>
  <si>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</si>
  <si>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</si>
  <si>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</si>
  <si>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</si>
  <si>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</si>
  <si>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</si>
  <si>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</si>
  <si>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</si>
  <si>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</si>
  <si>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</si>
  <si>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</si>
  <si>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</si>
  <si>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</si>
  <si>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</si>
  <si>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</si>
  <si>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</si>
  <si>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</si>
  <si>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</si>
  <si>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</si>
  <si>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</si>
  <si>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</si>
  <si>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</si>
  <si>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</si>
  <si>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</si>
  <si>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</si>
  <si>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</si>
  <si>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</si>
  <si>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</si>
  <si>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</si>
  <si>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</si>
  <si>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</si>
  <si>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</si>
  <si>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</si>
  <si>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</si>
  <si>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</si>
  <si>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</si>
  <si>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</si>
  <si>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</si>
  <si>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</si>
  <si>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</si>
  <si>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</si>
  <si>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</si>
  <si>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</si>
  <si>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</si>
  <si>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</si>
  <si>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</si>
  <si>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</si>
  <si>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</si>
  <si>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</si>
  <si>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</si>
  <si>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</si>
  <si>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</si>
  <si>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</si>
  <si>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</si>
  <si>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</si>
  <si>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</si>
  <si>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</si>
  <si>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</si>
  <si>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</si>
  <si>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</si>
  <si>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</si>
  <si>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</si>
  <si>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</si>
  <si>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</si>
  <si>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</si>
  <si>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</si>
  <si>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</si>
  <si>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</si>
  <si>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</si>
  <si>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</si>
  <si>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</si>
  <si>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</si>
  <si>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</si>
  <si>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</si>
  <si>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</si>
  <si>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</si>
  <si>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</si>
  <si>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</si>
  <si>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</si>
  <si>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</si>
  <si>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</si>
  <si>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</si>
  <si>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</si>
  <si>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</si>
  <si>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</si>
  <si>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</si>
  <si>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</si>
  <si>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</si>
  <si>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</si>
  <si>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</si>
  <si>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</si>
  <si>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</si>
  <si>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</si>
  <si>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</si>
  <si>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</si>
  <si>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</si>
  <si>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</si>
  <si>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</si>
  <si>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</si>
  <si>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</si>
  <si>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</si>
  <si>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</si>
  <si>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</si>
  <si>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</si>
  <si>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</si>
  <si>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</si>
  <si>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</si>
  <si>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</si>
  <si>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</si>
  <si>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</si>
  <si>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</si>
  <si>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</si>
  <si>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</si>
  <si>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</si>
  <si>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</si>
  <si>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</si>
  <si>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</si>
  <si>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</si>
  <si>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</si>
  <si>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</si>
  <si>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</si>
  <si>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</si>
  <si>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</si>
  <si>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</si>
  <si>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</si>
  <si>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</si>
  <si>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</si>
  <si>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</si>
  <si>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</si>
  <si>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</si>
  <si>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</si>
  <si>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</si>
  <si>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</si>
  <si>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</si>
  <si>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</si>
  <si>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</si>
  <si>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</si>
  <si>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</si>
  <si>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</si>
  <si>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</si>
  <si>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</si>
  <si>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</si>
  <si>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</si>
  <si>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</si>
  <si>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</si>
  <si>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</si>
  <si>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</si>
  <si>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</si>
  <si>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</si>
  <si>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</si>
  <si>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</si>
  <si>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</si>
  <si>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</si>
  <si>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</si>
  <si>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</si>
  <si>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</si>
  <si>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</si>
  <si>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</si>
  <si>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</si>
  <si>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</si>
  <si>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</si>
  <si>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</si>
  <si>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</si>
  <si>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</si>
  <si>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</si>
  <si>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</si>
  <si>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</si>
  <si>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</si>
  <si>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</si>
  <si>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</si>
  <si>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</si>
  <si>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</si>
  <si>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</si>
  <si>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</si>
  <si>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</si>
  <si>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</si>
  <si>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</si>
  <si>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</si>
  <si>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</si>
  <si>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</si>
  <si>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</si>
  <si>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</si>
  <si>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</si>
  <si>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</si>
  <si>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</si>
  <si>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</si>
  <si>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</si>
  <si>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</si>
  <si>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</si>
  <si>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</si>
  <si>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</si>
  <si>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</si>
  <si>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</si>
  <si>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</si>
  <si>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</si>
  <si>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</si>
  <si>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</si>
  <si>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</si>
  <si>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</si>
  <si>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</si>
  <si>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</si>
  <si>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</si>
  <si>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</si>
  <si>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</si>
  <si>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</si>
  <si>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</si>
  <si>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</si>
  <si>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</si>
  <si>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</si>
  <si>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</si>
  <si>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</si>
  <si>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</si>
  <si>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</si>
  <si>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</si>
  <si>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</si>
  <si>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</si>
  <si>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</si>
  <si>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</si>
  <si>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</si>
  <si>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</si>
  <si>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</si>
  <si>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</si>
  <si>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</si>
  <si>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</si>
  <si>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</si>
  <si>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</si>
  <si>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</si>
  <si>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</si>
  <si>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</si>
  <si>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</si>
  <si>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</si>
  <si>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</si>
  <si>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</si>
  <si>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</si>
  <si>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</si>
  <si>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</si>
  <si>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</si>
  <si>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</si>
  <si>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</si>
  <si>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</si>
  <si>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</si>
  <si>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</si>
  <si>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</si>
  <si>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</si>
  <si>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</si>
  <si>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</si>
  <si>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</si>
  <si>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</si>
  <si>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</si>
  <si>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</si>
  <si>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</si>
  <si>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</si>
  <si>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</si>
  <si>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</si>
  <si>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</si>
  <si>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</si>
  <si>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</si>
  <si>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</si>
  <si>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</si>
  <si>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</si>
  <si>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</si>
  <si>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</si>
  <si>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</si>
  <si>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</si>
  <si>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</si>
  <si>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</si>
  <si>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</si>
  <si>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</si>
  <si>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</si>
  <si>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</si>
  <si>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</si>
  <si>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</si>
  <si>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</si>
  <si>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</si>
  <si>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</si>
  <si>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</si>
  <si>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</si>
  <si>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</si>
  <si>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</si>
  <si>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</si>
  <si>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</si>
  <si>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</si>
  <si>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</si>
  <si>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</si>
  <si>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</si>
  <si>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</si>
  <si>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</si>
  <si>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</si>
  <si>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</si>
  <si>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</si>
  <si>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</si>
  <si>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</si>
  <si>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</si>
  <si>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</si>
  <si>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</si>
  <si>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</si>
  <si>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</si>
  <si>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</si>
  <si>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</si>
  <si>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</si>
  <si>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</si>
  <si>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</si>
  <si>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</si>
  <si>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</si>
  <si>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</si>
  <si>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</si>
  <si>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</si>
  <si>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</si>
  <si>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</si>
  <si>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</si>
  <si>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</si>
  <si>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</si>
  <si>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</si>
  <si>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</si>
  <si>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</si>
  <si>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</si>
  <si>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</si>
  <si>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</si>
  <si>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</si>
  <si>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</si>
  <si>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</si>
  <si>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</si>
  <si>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</si>
  <si>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</si>
  <si>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</si>
  <si>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</si>
  <si>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</si>
  <si>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</si>
  <si>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</si>
  <si>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</si>
  <si>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</si>
  <si>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</si>
  <si>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</si>
  <si>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</si>
  <si>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</si>
  <si>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</si>
  <si>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</si>
  <si>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</si>
  <si>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</si>
  <si>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</si>
  <si>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</si>
  <si>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</si>
  <si>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</si>
  <si>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</si>
  <si>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</si>
  <si>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</si>
  <si>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</si>
  <si>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</si>
  <si>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</si>
  <si>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</si>
  <si>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</si>
  <si>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</si>
  <si>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</si>
  <si>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</si>
  <si>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</si>
  <si>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</si>
  <si>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</si>
  <si>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</si>
  <si>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</si>
  <si>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</si>
  <si>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</si>
  <si>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</si>
  <si>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</si>
  <si>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</si>
  <si>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</si>
  <si>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</si>
  <si>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</si>
  <si>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</si>
  <si>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</si>
  <si>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</si>
  <si>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</si>
  <si>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</si>
  <si>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</si>
  <si>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</si>
  <si>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</si>
  <si>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</si>
  <si>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</si>
  <si>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</si>
  <si>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</si>
  <si>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</si>
  <si>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</si>
  <si>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</si>
  <si>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</si>
  <si>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</si>
  <si>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</si>
  <si>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</si>
  <si>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</si>
  <si>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</si>
  <si>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</si>
  <si>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</si>
  <si>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</si>
  <si>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</si>
  <si>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</si>
  <si>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</si>
  <si>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</si>
  <si>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</si>
  <si>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</si>
  <si>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</si>
  <si>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</si>
  <si>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</si>
  <si>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</si>
  <si>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</si>
  <si>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</si>
  <si>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</si>
  <si>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</si>
  <si>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</si>
  <si>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</si>
  <si>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</si>
  <si>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</si>
  <si>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</si>
  <si>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</si>
  <si>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</si>
  <si>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</si>
  <si>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</si>
  <si>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</si>
  <si>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</si>
  <si>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</si>
  <si>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</si>
  <si>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</si>
  <si>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</si>
  <si>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</si>
  <si>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</si>
  <si>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</si>
  <si>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</si>
  <si>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</si>
  <si>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</si>
  <si>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</si>
  <si>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</si>
  <si>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</si>
  <si>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</si>
  <si>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</si>
  <si>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</si>
  <si>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</si>
  <si>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</si>
  <si>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</si>
  <si>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</si>
  <si>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</si>
  <si>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</si>
  <si>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</si>
  <si>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</si>
  <si>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</si>
  <si>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</si>
  <si>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</si>
  <si>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</si>
  <si>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</si>
  <si>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</si>
  <si>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</si>
  <si>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</si>
  <si>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</si>
  <si>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</si>
  <si>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</si>
  <si>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</si>
  <si>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</si>
  <si>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</si>
  <si>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</si>
  <si>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</si>
  <si>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</si>
  <si>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</si>
  <si>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</si>
  <si>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</si>
  <si>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</si>
  <si>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</si>
  <si>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</si>
  <si>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</si>
  <si>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</si>
  <si>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</si>
  <si>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</si>
  <si>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</si>
  <si>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</si>
  <si>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</si>
  <si>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</si>
  <si>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</si>
  <si>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</si>
  <si>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</si>
  <si>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</si>
  <si>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</si>
  <si>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</si>
  <si>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</si>
  <si>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</si>
  <si>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</si>
  <si>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</si>
  <si>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</si>
  <si>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</si>
  <si>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</si>
  <si>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</si>
  <si>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</si>
  <si>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</si>
  <si>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</si>
  <si>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</si>
  <si>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</si>
  <si>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</si>
  <si>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</si>
  <si>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</si>
  <si>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</si>
  <si>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</si>
  <si>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</si>
  <si>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</si>
  <si>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</si>
  <si>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</si>
  <si>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</si>
  <si>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</si>
  <si>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</si>
  <si>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</si>
  <si>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</si>
  <si>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</si>
  <si>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</si>
  <si>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</si>
  <si>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</si>
  <si>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</si>
  <si>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</si>
  <si>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</si>
  <si>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</si>
  <si>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</si>
  <si>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</si>
  <si>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</si>
  <si>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</si>
  <si>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</si>
  <si>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</si>
  <si>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</si>
  <si>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</si>
  <si>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</si>
  <si>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</si>
  <si>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</si>
  <si>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</si>
  <si>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</si>
  <si>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</si>
  <si>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</si>
  <si>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</si>
  <si>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</si>
  <si>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</si>
  <si>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</si>
  <si>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</si>
  <si>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</si>
  <si>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</si>
  <si>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</si>
  <si>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</si>
  <si>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</si>
  <si>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</si>
  <si>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</si>
  <si>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</si>
  <si>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</si>
  <si>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</si>
  <si>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</si>
  <si>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</si>
  <si>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</si>
  <si>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</si>
  <si>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</si>
  <si>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</si>
  <si>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</si>
  <si>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</si>
  <si>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</si>
  <si>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</si>
  <si>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</si>
  <si>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</si>
  <si>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</si>
  <si>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</si>
  <si>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</si>
  <si>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</si>
  <si>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</si>
  <si>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</si>
  <si>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</si>
  <si>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</si>
  <si>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</si>
  <si>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</si>
  <si>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</si>
  <si>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</si>
  <si>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</si>
  <si>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</si>
  <si>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</si>
  <si>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</si>
  <si>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</si>
  <si>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</si>
  <si>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</si>
  <si>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</si>
  <si>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</si>
  <si>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</si>
  <si>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</si>
  <si>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</si>
  <si>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</si>
  <si>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</si>
  <si>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</si>
  <si>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</si>
  <si>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</si>
  <si>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</si>
  <si>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</si>
  <si>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</si>
  <si>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</si>
  <si>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</si>
  <si>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</si>
  <si>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</si>
  <si>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</si>
  <si>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</si>
  <si>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</si>
  <si>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</si>
  <si>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</si>
  <si>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</si>
  <si>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</si>
  <si>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</si>
  <si>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</si>
  <si>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</si>
  <si>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</si>
  <si>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</si>
  <si>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</si>
  <si>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</si>
  <si>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</si>
  <si>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</si>
  <si>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</si>
  <si>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</si>
  <si>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</si>
  <si>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</si>
  <si>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</si>
  <si>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</si>
  <si>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</si>
  <si>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</si>
  <si>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</si>
  <si>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</si>
  <si>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</si>
  <si>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</si>
  <si>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</si>
  <si>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</si>
  <si>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</si>
  <si>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</si>
  <si>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</si>
  <si>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</si>
  <si>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</si>
  <si>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</si>
  <si>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</si>
  <si>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</si>
  <si>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</si>
  <si>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</si>
  <si>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</si>
  <si>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</si>
  <si>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</si>
  <si>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</si>
  <si>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</si>
  <si>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</si>
  <si>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</si>
  <si>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</si>
  <si>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</si>
  <si>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</si>
  <si>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</si>
  <si>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</si>
  <si>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</si>
  <si>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</si>
  <si>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</si>
  <si>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</si>
  <si>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</si>
  <si>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</si>
  <si>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</si>
  <si>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</si>
  <si>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</si>
  <si>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</si>
  <si>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</si>
  <si>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</si>
  <si>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</si>
  <si>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</si>
  <si>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</si>
  <si>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</si>
  <si>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</si>
  <si>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</si>
  <si>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</si>
  <si>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</si>
  <si>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</si>
  <si>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</si>
  <si>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</si>
  <si>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</si>
  <si>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</si>
  <si>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</si>
  <si>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</si>
  <si>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</si>
  <si>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</si>
  <si>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</si>
  <si>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</si>
  <si>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</si>
  <si>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</si>
  <si>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</si>
  <si>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</si>
  <si>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</si>
  <si>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</si>
  <si>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</si>
  <si>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</si>
  <si>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</si>
  <si>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</si>
  <si>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</si>
  <si>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</si>
  <si>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</si>
  <si>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</si>
  <si>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</si>
  <si>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</si>
  <si>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</si>
  <si>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</si>
  <si>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</si>
  <si>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</si>
  <si>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</si>
  <si>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</si>
  <si>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</si>
  <si>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</si>
  <si>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</si>
  <si>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</si>
  <si>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</si>
  <si>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</si>
  <si>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</si>
  <si>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</si>
  <si>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</si>
  <si>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</si>
  <si>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</si>
  <si>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</si>
  <si>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</si>
  <si>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</si>
  <si>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</si>
  <si>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</si>
  <si>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</si>
  <si>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</si>
  <si>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</si>
  <si>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</si>
  <si>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</si>
  <si>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</si>
  <si>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</si>
  <si>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</si>
  <si>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</si>
  <si>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</si>
  <si>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</si>
  <si>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</si>
  <si>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</si>
  <si>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</si>
  <si>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</si>
  <si>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</si>
  <si>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</si>
  <si>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</si>
  <si>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</si>
  <si>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</si>
  <si>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</si>
  <si>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</si>
  <si>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</si>
  <si>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</si>
  <si>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</si>
  <si>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</si>
  <si>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</si>
  <si>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</si>
  <si>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</si>
  <si>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</si>
  <si>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</si>
  <si>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</si>
  <si>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</si>
  <si>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</si>
  <si>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</si>
  <si>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</si>
  <si>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</si>
  <si>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</si>
  <si>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</si>
  <si>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</si>
  <si>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</si>
  <si>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</si>
  <si>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</si>
  <si>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</si>
  <si>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</si>
  <si>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</si>
  <si>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</si>
  <si>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</si>
  <si>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</si>
  <si>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</si>
  <si>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</si>
  <si>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</si>
  <si>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</si>
  <si>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</si>
  <si>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</si>
  <si>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</si>
  <si>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</si>
  <si>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</si>
  <si>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</si>
  <si>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</si>
  <si>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</si>
  <si>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</si>
  <si>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</si>
  <si>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</si>
  <si>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</si>
  <si>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</si>
  <si>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</si>
  <si>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</si>
  <si>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</si>
  <si>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</si>
  <si>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</si>
  <si>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</si>
  <si>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</si>
  <si>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</si>
  <si>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</si>
  <si>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</si>
  <si>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</si>
  <si>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</si>
  <si>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</si>
  <si>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</si>
  <si>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</si>
  <si>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</si>
  <si>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</si>
  <si>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</si>
  <si>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</si>
  <si>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</si>
  <si>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</si>
  <si>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</si>
  <si>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</si>
  <si>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</si>
  <si>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</si>
  <si>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</si>
  <si>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</si>
  <si>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</si>
  <si>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</si>
  <si>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</si>
  <si>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</si>
  <si>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</si>
  <si>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</si>
  <si>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</si>
  <si>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</si>
  <si>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</si>
  <si>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</si>
  <si>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</si>
  <si>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</si>
  <si>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</si>
  <si>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</si>
  <si>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</si>
  <si>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</si>
  <si>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</si>
  <si>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</si>
  <si>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</si>
  <si>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</si>
  <si>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</si>
  <si>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</si>
  <si>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</si>
  <si>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</si>
  <si>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</si>
  <si>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</si>
  <si>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</si>
  <si>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</si>
  <si>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</si>
  <si>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</si>
  <si>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</si>
  <si>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</si>
  <si>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</si>
  <si>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</si>
  <si>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</si>
  <si>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</si>
  <si>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</si>
  <si>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</si>
  <si>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</si>
  <si>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</si>
  <si>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</si>
  <si>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</si>
  <si>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</si>
  <si>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</si>
  <si>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</si>
  <si>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</si>
  <si>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</si>
  <si>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</si>
  <si>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</si>
  <si>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</si>
  <si>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</si>
  <si>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</si>
  <si>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</si>
  <si>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</si>
  <si>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</si>
  <si>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</si>
  <si>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</si>
  <si>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</si>
  <si>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</si>
  <si>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</si>
  <si>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</si>
  <si>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</si>
  <si>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</si>
  <si>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</si>
  <si>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</si>
  <si>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</si>
  <si>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</si>
  <si>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</si>
  <si>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</si>
  <si>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</si>
  <si>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</si>
  <si>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</si>
  <si>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</si>
  <si>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</si>
  <si>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</si>
  <si>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</si>
  <si>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</si>
  <si>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</si>
  <si>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</si>
  <si>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</si>
  <si>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</si>
  <si>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</si>
  <si>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</si>
  <si>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</si>
  <si>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</si>
  <si>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</si>
  <si>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</si>
  <si>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</si>
  <si>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</si>
  <si>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</si>
  <si>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</si>
  <si>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</si>
  <si>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</si>
  <si>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</si>
  <si>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</si>
  <si>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</si>
  <si>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</si>
  <si>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</si>
  <si>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</si>
  <si>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</si>
  <si>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</si>
  <si>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</si>
  <si>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</si>
  <si>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</si>
  <si>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</si>
  <si>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</si>
  <si>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</si>
  <si>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</si>
  <si>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</si>
  <si>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</si>
  <si>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</si>
  <si>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</si>
  <si>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</si>
  <si>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</si>
  <si>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</si>
  <si>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</si>
  <si>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</si>
  <si>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</si>
  <si>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</si>
  <si>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</si>
  <si>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</si>
  <si>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</si>
  <si>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</si>
  <si>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</si>
  <si>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</si>
  <si>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</si>
  <si>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</si>
  <si>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</si>
  <si>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</si>
  <si>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</si>
  <si>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</si>
  <si>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</si>
  <si>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</si>
  <si>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</si>
  <si>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</si>
  <si>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</si>
  <si>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</si>
  <si>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</si>
  <si>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</si>
  <si>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</si>
  <si>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</si>
  <si>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</si>
  <si>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</si>
  <si>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</si>
  <si>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</si>
  <si>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</si>
  <si>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</si>
  <si>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</si>
  <si>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</si>
  <si>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</si>
  <si>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</si>
  <si>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</si>
  <si>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</si>
  <si>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</si>
  <si>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</si>
  <si>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</si>
  <si>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</si>
  <si>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</si>
  <si>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</si>
  <si>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</si>
  <si>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</si>
  <si>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</si>
  <si>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</si>
  <si>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</si>
  <si>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</si>
  <si>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</si>
  <si>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</si>
  <si>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</si>
  <si>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</si>
  <si>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</si>
  <si>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</si>
  <si>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</si>
  <si>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</si>
  <si>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</si>
  <si>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</si>
  <si>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</si>
  <si>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</si>
  <si>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</si>
  <si>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</si>
  <si>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</si>
  <si>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</si>
  <si>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</si>
  <si>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</si>
  <si>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</si>
  <si>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</si>
  <si>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</si>
  <si>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</si>
  <si>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</si>
  <si>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</si>
  <si>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</si>
  <si>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</si>
  <si>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</si>
  <si>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</si>
  <si>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</si>
  <si>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</si>
  <si>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</si>
  <si>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</si>
  <si>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</si>
  <si>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</si>
  <si>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</si>
  <si>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</si>
  <si>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</si>
  <si>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</si>
  <si>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</si>
  <si>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</si>
  <si>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</si>
  <si>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</si>
  <si>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</si>
  <si>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</si>
  <si>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</si>
  <si>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</si>
  <si>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</si>
  <si>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</si>
  <si>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</si>
  <si>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</si>
  <si>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</si>
  <si>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</si>
  <si>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</si>
  <si>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</si>
  <si>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</si>
  <si>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</si>
  <si>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</si>
  <si>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</si>
  <si>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</si>
  <si>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</si>
  <si>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</si>
  <si>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</si>
  <si>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</si>
  <si>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</si>
  <si>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</si>
  <si>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</si>
  <si>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</si>
  <si>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</si>
  <si>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</si>
  <si>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</si>
  <si>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</si>
  <si>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</si>
  <si>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</si>
  <si>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</si>
  <si>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</si>
  <si>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</si>
  <si>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</si>
  <si>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</si>
  <si>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</si>
  <si>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</si>
  <si>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</si>
  <si>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</si>
  <si>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</si>
  <si>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</si>
  <si>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</si>
  <si>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</si>
  <si>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</si>
  <si>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</si>
  <si>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</si>
  <si>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</si>
  <si>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</si>
  <si>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</si>
  <si>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</si>
  <si>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</si>
  <si>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</si>
  <si>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</si>
  <si>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</si>
  <si>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</si>
  <si>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</si>
  <si>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</si>
  <si>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</si>
  <si>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</si>
  <si>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</si>
  <si>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</si>
  <si>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</si>
  <si>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</si>
  <si>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</si>
  <si>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</si>
  <si>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</si>
  <si>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</si>
  <si>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</si>
  <si>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</si>
  <si>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</si>
  <si>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</si>
  <si>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</si>
  <si>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</si>
  <si>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</si>
  <si>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</si>
  <si>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</si>
  <si>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</si>
  <si>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</si>
  <si>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</si>
  <si>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</si>
  <si>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</si>
  <si>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</si>
  <si>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</si>
  <si>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</si>
  <si>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</si>
  <si>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</si>
  <si>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</si>
  <si>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</si>
  <si>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</si>
  <si>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</si>
  <si>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</si>
  <si>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</si>
  <si>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</si>
  <si>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</si>
  <si>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</si>
  <si>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</si>
  <si>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</si>
  <si>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</si>
  <si>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</si>
  <si>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</si>
  <si>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</si>
  <si>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</si>
  <si>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</si>
  <si>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</si>
  <si>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</si>
  <si>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</si>
  <si>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</si>
  <si>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</si>
  <si>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</si>
  <si>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</si>
  <si>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</si>
  <si>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</si>
  <si>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</si>
  <si>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</si>
  <si>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</si>
  <si>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</si>
  <si>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</si>
  <si>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</si>
  <si>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</si>
  <si>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</si>
  <si>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</si>
  <si>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</si>
  <si>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</si>
  <si>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</si>
  <si>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</si>
  <si>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</si>
  <si>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</si>
  <si>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</si>
  <si>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</si>
  <si>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</si>
  <si>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</si>
  <si>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</si>
  <si>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</si>
  <si>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</si>
  <si>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</si>
  <si>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</si>
  <si>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</si>
  <si>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</si>
  <si>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</si>
  <si>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</si>
  <si>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</si>
  <si>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</si>
  <si>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</si>
  <si>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</si>
  <si>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</si>
  <si>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</si>
  <si>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</si>
  <si>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</si>
  <si>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</si>
  <si>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</si>
  <si>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</si>
  <si>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</si>
  <si>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</si>
  <si>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</si>
  <si>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</si>
  <si>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</si>
  <si>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</si>
  <si>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</si>
  <si>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</si>
  <si>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</si>
  <si>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</si>
  <si>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</si>
  <si>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</si>
  <si>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</si>
  <si>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</si>
  <si>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</si>
  <si>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</si>
  <si>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</si>
  <si>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</si>
  <si>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</si>
  <si>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</si>
  <si>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</si>
  <si>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</si>
  <si>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</si>
  <si>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</si>
  <si>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</si>
  <si>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</si>
  <si>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</si>
  <si>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</si>
  <si>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</si>
  <si>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</si>
  <si>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</si>
  <si>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</si>
  <si>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</si>
  <si>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</si>
  <si>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</si>
  <si>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</si>
  <si>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</si>
  <si>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</si>
  <si>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</si>
  <si>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</si>
  <si>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</si>
  <si>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</si>
  <si>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</si>
  <si>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</si>
  <si>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</si>
  <si>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</si>
  <si>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</si>
  <si>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</si>
  <si>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</si>
  <si>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</si>
  <si>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</si>
  <si>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</si>
  <si>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</si>
  <si>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</si>
  <si>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</si>
  <si>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</si>
  <si>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</si>
  <si>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</si>
  <si>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</si>
  <si>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</si>
  <si>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</si>
  <si>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</si>
  <si>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</si>
  <si>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</si>
  <si>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</si>
  <si>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</si>
  <si>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</si>
  <si>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</si>
  <si>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</si>
  <si>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</si>
  <si>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</si>
  <si>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</si>
  <si>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</si>
  <si>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</si>
  <si>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</si>
  <si>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</si>
  <si>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</si>
  <si>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</si>
  <si>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</si>
  <si>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</si>
  <si>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</si>
  <si>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</si>
  <si>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</si>
  <si>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</si>
  <si>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</si>
  <si>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</si>
  <si>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</si>
  <si>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</si>
  <si>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</si>
  <si>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</si>
  <si>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</si>
  <si>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</si>
  <si>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</si>
  <si>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</si>
  <si>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</si>
  <si>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</si>
  <si>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</si>
  <si>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</si>
  <si>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</si>
  <si>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</si>
  <si>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</si>
  <si>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</si>
  <si>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</si>
  <si>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</si>
  <si>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</si>
  <si>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</si>
  <si>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</si>
  <si>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</si>
  <si>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</si>
  <si>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</si>
  <si>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</si>
  <si>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</si>
  <si>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</si>
  <si>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</si>
  <si>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</si>
  <si>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</si>
  <si>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</si>
  <si>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</si>
  <si>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</si>
  <si>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</si>
  <si>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</si>
  <si>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</si>
  <si>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</si>
  <si>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</si>
  <si>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</si>
  <si>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</si>
  <si>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</si>
  <si>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</si>
  <si>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</si>
  <si>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</si>
  <si>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</si>
  <si>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</si>
  <si>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</si>
  <si>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</si>
  <si>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</si>
  <si>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</si>
  <si>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</si>
  <si>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</si>
  <si>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</si>
  <si>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</si>
  <si>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</si>
  <si>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</si>
  <si>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</si>
  <si>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</si>
  <si>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</si>
  <si>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</si>
  <si>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</si>
  <si>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</si>
  <si>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</si>
  <si>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</si>
  <si>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</si>
  <si>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</si>
  <si>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</si>
  <si>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</si>
  <si>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</si>
  <si>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</si>
  <si>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</si>
  <si>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</si>
  <si>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</si>
  <si>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</si>
  <si>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</si>
  <si>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</si>
  <si>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</si>
  <si>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</si>
  <si>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</si>
  <si>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</si>
  <si>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</si>
  <si>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</si>
  <si>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</si>
  <si>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</si>
  <si>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</si>
  <si>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</si>
  <si>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</si>
  <si>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</si>
  <si>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</si>
  <si>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</si>
  <si>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</si>
  <si>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</si>
  <si>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</si>
  <si>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</si>
  <si>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</si>
  <si>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</si>
  <si>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</si>
  <si>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</si>
  <si>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</si>
  <si>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</si>
  <si>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</si>
  <si>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</si>
  <si>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</si>
  <si>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</si>
  <si>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</si>
  <si>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</si>
  <si>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</si>
  <si>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</si>
  <si>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</si>
  <si>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</si>
  <si>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</si>
  <si>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</si>
  <si>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</si>
  <si>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</si>
  <si>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</si>
  <si>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</si>
  <si>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</si>
  <si>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</si>
  <si>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</si>
  <si>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</si>
  <si>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</si>
  <si>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</si>
  <si>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</si>
  <si>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</si>
  <si>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</si>
  <si>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</si>
  <si>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</si>
  <si>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</si>
  <si>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</si>
  <si>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</si>
  <si>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</si>
  <si>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</si>
  <si>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</si>
  <si>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</si>
  <si>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</si>
  <si>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</si>
  <si>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</si>
  <si>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</si>
  <si>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</si>
  <si>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</si>
  <si>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</si>
  <si>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</si>
  <si>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</si>
  <si>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</si>
  <si>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</si>
  <si>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</si>
  <si>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</si>
  <si>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</si>
  <si>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</si>
  <si>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</si>
  <si>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</si>
  <si>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</si>
  <si>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</si>
  <si>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</si>
  <si>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</si>
  <si>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</si>
  <si>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</si>
  <si>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</si>
  <si>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</si>
  <si>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</si>
  <si>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</si>
  <si>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</si>
  <si>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</si>
  <si>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</si>
  <si>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</si>
  <si>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</si>
  <si>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</si>
  <si>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</si>
  <si>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</si>
  <si>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</si>
  <si>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</si>
  <si>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</si>
  <si>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</si>
  <si>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</si>
  <si>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</si>
  <si>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</si>
  <si>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</si>
  <si>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</si>
  <si>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</si>
  <si>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</si>
  <si>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</si>
  <si>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</si>
  <si>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</si>
  <si>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</si>
  <si>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</si>
  <si>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</si>
  <si>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</si>
  <si>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</si>
  <si>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</si>
  <si>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</si>
  <si>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</si>
  <si>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</si>
  <si>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</si>
  <si>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</si>
  <si>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</si>
  <si>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</si>
  <si>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</si>
  <si>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</si>
  <si>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</si>
  <si>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</si>
  <si>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</si>
  <si>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</si>
  <si>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</si>
  <si>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</si>
  <si>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</si>
  <si>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</si>
  <si>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</si>
  <si>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</si>
  <si>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</si>
  <si>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</si>
  <si>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</si>
  <si>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</si>
  <si>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</si>
  <si>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</si>
  <si>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</si>
  <si>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</si>
  <si>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</si>
  <si>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</si>
  <si>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</si>
  <si>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</si>
  <si>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</si>
  <si>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</si>
  <si>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</si>
  <si>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</si>
  <si>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</si>
  <si>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</si>
  <si>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</si>
  <si>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</si>
  <si>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</si>
  <si>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</si>
  <si>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</si>
  <si>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</si>
  <si>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</si>
  <si>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</si>
  <si>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</si>
  <si>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</si>
  <si>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</si>
  <si>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</si>
  <si>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</si>
  <si>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</si>
  <si>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</si>
  <si>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</si>
  <si>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</si>
  <si>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</si>
  <si>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</si>
  <si>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</si>
  <si>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</si>
  <si>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</si>
  <si>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</si>
  <si>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</si>
  <si>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</si>
  <si>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</si>
  <si>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</si>
  <si>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</si>
  <si>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</si>
  <si>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</si>
  <si>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</si>
  <si>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</si>
  <si>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</si>
  <si>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</si>
  <si>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</si>
  <si>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</si>
  <si>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</si>
  <si>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</si>
  <si>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</si>
  <si>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</si>
  <si>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</si>
  <si>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</si>
  <si>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</si>
  <si>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</si>
  <si>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</si>
  <si>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</si>
  <si>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</si>
  <si>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</si>
  <si>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</si>
  <si>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</si>
  <si>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</si>
  <si>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</si>
  <si>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</si>
  <si>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</si>
  <si>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</si>
  <si>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</si>
  <si>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</si>
  <si>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</si>
  <si>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</si>
  <si>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</si>
  <si>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</si>
  <si>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</si>
  <si>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</si>
  <si>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</si>
  <si>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</si>
  <si>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</si>
  <si>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</si>
  <si>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</si>
  <si>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</si>
  <si>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</si>
  <si>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</si>
  <si>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</si>
  <si>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</si>
  <si>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</si>
  <si>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</si>
  <si>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</si>
  <si>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</si>
  <si>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</si>
  <si>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</si>
  <si>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</si>
  <si>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</si>
  <si>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</si>
  <si>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</si>
  <si>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</si>
  <si>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</si>
  <si>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</si>
  <si>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</si>
  <si>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</si>
  <si>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</si>
  <si>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</si>
  <si>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</si>
  <si>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</si>
  <si>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</si>
  <si>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</si>
  <si>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</si>
  <si>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</si>
  <si>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</si>
  <si>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</si>
  <si>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</si>
  <si>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</si>
  <si>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</si>
  <si>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</si>
  <si>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</si>
  <si>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</si>
  <si>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</si>
  <si>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</si>
  <si>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</si>
  <si>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</si>
  <si>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</si>
  <si>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</si>
  <si>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</si>
  <si>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</si>
  <si>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</si>
  <si>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</si>
  <si>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</si>
  <si>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</si>
  <si>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</si>
  <si>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</si>
  <si>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</si>
  <si>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</si>
  <si>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</si>
  <si>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</si>
  <si>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</si>
  <si>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</si>
  <si>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</si>
  <si>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</si>
  <si>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</si>
  <si>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</si>
  <si>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</si>
  <si>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</si>
  <si>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</si>
  <si>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</si>
  <si>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</si>
  <si>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</si>
  <si>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</si>
  <si>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</si>
  <si>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</si>
  <si>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</si>
  <si>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</si>
  <si>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</si>
  <si>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</si>
  <si>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</si>
  <si>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</si>
  <si>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</si>
  <si>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</si>
  <si>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</si>
  <si>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</si>
  <si>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</si>
  <si>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</si>
  <si>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</si>
  <si>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</si>
  <si>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</si>
  <si>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</si>
  <si>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</si>
  <si>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</si>
  <si>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</si>
  <si>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</si>
  <si>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</si>
  <si>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</si>
  <si>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</si>
  <si>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</si>
  <si>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</si>
  <si>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</si>
  <si>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</si>
  <si>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</si>
  <si>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</si>
  <si>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</si>
  <si>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</si>
  <si>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</si>
  <si>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</si>
  <si>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</si>
  <si>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</si>
  <si>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</si>
  <si>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</si>
  <si>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</si>
  <si>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</si>
  <si>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</si>
  <si>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</si>
  <si>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</si>
  <si>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</si>
  <si>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</si>
  <si>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</si>
  <si>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</si>
  <si>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</si>
  <si>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</si>
  <si>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</si>
  <si>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</si>
  <si>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</si>
  <si>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</si>
  <si>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</si>
  <si>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</si>
  <si>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</si>
  <si>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</si>
  <si>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</si>
  <si>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</si>
  <si>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</si>
  <si>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</si>
  <si>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</si>
  <si>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</si>
  <si>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</si>
  <si>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</si>
  <si>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</si>
  <si>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</si>
  <si>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</si>
  <si>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</si>
  <si>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</si>
  <si>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</si>
  <si>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</si>
  <si>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</si>
  <si>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</si>
  <si>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</si>
  <si>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</si>
  <si>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</si>
  <si>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</si>
  <si>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</si>
  <si>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</si>
  <si>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</si>
  <si>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</si>
  <si>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</si>
  <si>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</si>
  <si>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</si>
  <si>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</si>
  <si>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</si>
  <si>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</si>
  <si>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</si>
  <si>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</si>
  <si>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</si>
  <si>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</si>
  <si>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</si>
  <si>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</si>
  <si>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</si>
  <si>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</si>
  <si>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</si>
  <si>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</si>
  <si>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</si>
  <si>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</si>
  <si>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</si>
  <si>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</si>
  <si>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</si>
  <si>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</si>
  <si>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</si>
  <si>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</si>
  <si>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</si>
  <si>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</si>
  <si>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</si>
  <si>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</si>
  <si>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</si>
  <si>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</si>
  <si>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</si>
  <si>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</si>
  <si>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</si>
  <si>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</si>
  <si>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</si>
  <si>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</si>
  <si>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</si>
  <si>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</si>
  <si>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</si>
  <si>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</si>
  <si>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</si>
  <si>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</si>
  <si>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</si>
  <si>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</si>
  <si>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</si>
  <si>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</si>
  <si>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</si>
  <si>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</si>
  <si>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</si>
  <si>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</si>
  <si>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</si>
  <si>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</si>
  <si>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</si>
  <si>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</si>
  <si>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</si>
  <si>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</si>
  <si>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</si>
  <si>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</si>
  <si>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</si>
  <si>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</si>
  <si>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</si>
  <si>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</si>
  <si>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</si>
  <si>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</si>
  <si>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</si>
  <si>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</si>
  <si>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</si>
  <si>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</si>
  <si>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</si>
  <si>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</si>
  <si>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</si>
  <si>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</si>
  <si>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</si>
  <si>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</si>
  <si>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</si>
  <si>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</si>
  <si>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</si>
  <si>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</si>
  <si>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</si>
  <si>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</si>
  <si>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</si>
  <si>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</si>
  <si>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</si>
  <si>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</si>
  <si>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</si>
  <si>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</si>
  <si>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</si>
  <si>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</si>
  <si>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</si>
  <si>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</si>
  <si>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</si>
  <si>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</si>
  <si>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</si>
  <si>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</si>
  <si>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</si>
  <si>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</si>
  <si>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</si>
  <si>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</si>
  <si>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</si>
  <si>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</si>
  <si>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</si>
  <si>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</si>
  <si>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</si>
  <si>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</si>
  <si>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</si>
  <si>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</si>
  <si>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</si>
  <si>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</si>
  <si>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</si>
  <si>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</si>
  <si>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</si>
  <si>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</si>
  <si>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</si>
  <si>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</si>
  <si>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</si>
  <si>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</si>
  <si>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</si>
  <si>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</si>
  <si>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</si>
  <si>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</si>
  <si>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</si>
  <si>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</si>
  <si>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</si>
  <si>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</si>
  <si>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</si>
  <si>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</si>
  <si>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</si>
  <si>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</si>
  <si>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</si>
  <si>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</si>
  <si>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</si>
  <si>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</si>
  <si>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</si>
  <si>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</si>
  <si>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</si>
  <si>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</si>
  <si>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</si>
  <si>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</si>
  <si>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</si>
  <si>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</si>
  <si>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</si>
  <si>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</si>
  <si>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</si>
  <si>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</si>
  <si>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</si>
  <si>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</si>
  <si>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</si>
  <si>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</si>
  <si>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</si>
  <si>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</si>
  <si>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</si>
  <si>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</si>
  <si>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</si>
  <si>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</si>
  <si>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</si>
  <si>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</si>
  <si>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</si>
  <si>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</si>
  <si>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</si>
  <si>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</si>
  <si>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</si>
  <si>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</si>
  <si>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</si>
  <si>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</si>
  <si>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</si>
  <si>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</si>
  <si>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</si>
  <si>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</si>
  <si>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</si>
  <si>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</si>
  <si>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</si>
  <si>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</si>
  <si>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</si>
  <si>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</si>
  <si>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</si>
  <si>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</si>
  <si>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</si>
  <si>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</si>
  <si>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</si>
  <si>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</si>
  <si>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</si>
  <si>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</si>
  <si>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</si>
  <si>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</si>
  <si>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</si>
  <si>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</si>
  <si>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</si>
  <si>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</si>
  <si>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</si>
  <si>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</si>
  <si>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</si>
  <si>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</si>
  <si>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</si>
  <si>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</si>
  <si>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</si>
  <si>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</si>
  <si>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</si>
  <si>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</si>
  <si>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</si>
  <si>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</si>
  <si>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</si>
  <si>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</si>
  <si>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</si>
  <si>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</si>
  <si>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</si>
  <si>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</si>
  <si>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</si>
  <si>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</si>
  <si>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</si>
  <si>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</si>
  <si>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</si>
  <si>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</si>
  <si>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</si>
  <si>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</si>
  <si>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</si>
  <si>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</si>
  <si>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</si>
  <si>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</si>
  <si>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</si>
  <si>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</si>
  <si>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</si>
  <si>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</si>
  <si>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</si>
  <si>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</si>
  <si>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</si>
  <si>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</si>
  <si>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</si>
  <si>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</si>
  <si>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</si>
  <si>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</si>
  <si>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</si>
  <si>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</si>
  <si>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</si>
  <si>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</si>
  <si>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</si>
  <si>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</si>
  <si>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</si>
  <si>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</si>
  <si>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</si>
  <si>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</si>
  <si>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</si>
  <si>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</si>
  <si>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</si>
  <si>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</si>
  <si>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</si>
  <si>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</si>
  <si>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</si>
  <si>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</si>
  <si>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</si>
  <si>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</si>
  <si>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</si>
  <si>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</si>
  <si>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</si>
  <si>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</si>
  <si>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</si>
  <si>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</si>
  <si>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</si>
  <si>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</si>
  <si>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</si>
  <si>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</si>
  <si>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</si>
  <si>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</si>
  <si>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</si>
  <si>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</si>
  <si>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</si>
  <si>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</si>
  <si>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</si>
  <si>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</si>
  <si>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</si>
  <si>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</si>
  <si>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</si>
  <si>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</si>
  <si>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</si>
  <si>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</si>
  <si>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</si>
  <si>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</si>
  <si>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</si>
  <si>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</si>
  <si>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</si>
  <si>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</si>
  <si>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</si>
  <si>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</si>
  <si>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</si>
  <si>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</si>
  <si>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</si>
  <si>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</si>
  <si>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</si>
  <si>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</si>
  <si>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</si>
  <si>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</si>
  <si>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</si>
  <si>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</si>
  <si>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</si>
  <si>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</si>
  <si>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</si>
  <si>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</si>
  <si>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</si>
  <si>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</si>
  <si>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</si>
  <si>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</si>
  <si>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</si>
  <si>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</si>
  <si>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</si>
  <si>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</si>
  <si>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</si>
  <si>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</si>
  <si>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</si>
  <si>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</si>
  <si>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</si>
  <si>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</si>
  <si>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</si>
  <si>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</si>
  <si>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</si>
  <si>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</si>
  <si>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</si>
  <si>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</si>
  <si>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</si>
  <si>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</si>
  <si>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</si>
  <si>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</si>
  <si>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</si>
  <si>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</si>
  <si>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</si>
  <si>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</si>
  <si>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</si>
  <si>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</si>
  <si>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</si>
  <si>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</si>
  <si>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</si>
  <si>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</si>
  <si>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</si>
  <si>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</si>
  <si>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</si>
  <si>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</si>
  <si>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</si>
  <si>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</si>
  <si>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</si>
  <si>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</si>
  <si>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</si>
  <si>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</si>
  <si>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</si>
  <si>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</si>
  <si>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</si>
  <si>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</si>
  <si>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</si>
  <si>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</si>
  <si>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</si>
  <si>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</si>
  <si>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</si>
  <si>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</si>
  <si>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</si>
  <si>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</si>
  <si>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</si>
  <si>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</si>
  <si>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</si>
  <si>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</si>
  <si>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</si>
  <si>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</si>
  <si>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</si>
  <si>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</si>
  <si>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</si>
  <si>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</si>
  <si>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</si>
  <si>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</si>
  <si>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</si>
  <si>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</si>
  <si>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</si>
  <si>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</si>
  <si>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</si>
  <si>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</si>
  <si>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</si>
  <si>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</si>
  <si>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</si>
  <si>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</si>
  <si>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</si>
  <si>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</si>
  <si>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</si>
  <si>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</si>
  <si>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</si>
  <si>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</si>
  <si>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</si>
  <si>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</si>
  <si>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</si>
  <si>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</si>
  <si>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</si>
  <si>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</si>
  <si>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</si>
  <si>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</si>
  <si>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</si>
  <si>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</si>
  <si>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</si>
  <si>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</si>
  <si>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</si>
  <si>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</si>
  <si>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</si>
  <si>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</si>
  <si>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</si>
  <si>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</si>
  <si>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</si>
  <si>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</si>
  <si>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</si>
  <si>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</si>
  <si>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</si>
  <si>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</si>
  <si>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</si>
  <si>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</si>
  <si>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</si>
  <si>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</si>
  <si>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</si>
  <si>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</si>
  <si>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</si>
  <si>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</si>
  <si>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</si>
  <si>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</si>
  <si>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</si>
  <si>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</si>
  <si>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</si>
  <si>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</si>
  <si>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</si>
  <si>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</si>
  <si>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</si>
  <si>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</si>
  <si>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</si>
  <si>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</si>
  <si>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</si>
  <si>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</si>
  <si>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</si>
  <si>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</si>
  <si>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</si>
  <si>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</si>
  <si>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</si>
  <si>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</si>
  <si>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</si>
  <si>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</si>
  <si>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</si>
  <si>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</si>
  <si>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</si>
  <si>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</si>
  <si>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</si>
  <si>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</si>
  <si>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</si>
  <si>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</si>
  <si>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</si>
  <si>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</si>
  <si>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</si>
  <si>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</si>
  <si>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</si>
  <si>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</si>
  <si>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</si>
  <si>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</si>
  <si>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</si>
  <si>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</si>
  <si>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</si>
  <si>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</si>
  <si>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</si>
  <si>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</si>
  <si>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</si>
  <si>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</si>
  <si>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</si>
  <si>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</si>
  <si>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</si>
  <si>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</si>
  <si>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</si>
  <si>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</si>
  <si>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</si>
  <si>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</si>
  <si>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</si>
  <si>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</si>
  <si>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</si>
  <si>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</si>
  <si>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</si>
  <si>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</si>
  <si>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</si>
  <si>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</si>
  <si>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</si>
  <si>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</si>
  <si>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</si>
  <si>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</si>
  <si>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</si>
  <si>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</si>
  <si>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</si>
  <si>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</si>
  <si>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</si>
  <si>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</si>
  <si>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</si>
  <si>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</si>
  <si>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</si>
  <si>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</si>
  <si>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</si>
  <si>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</si>
  <si>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</si>
  <si>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</si>
  <si>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</si>
  <si>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</si>
  <si>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</si>
  <si>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</si>
  <si>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</si>
  <si>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</si>
  <si>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</si>
  <si>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</si>
  <si>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</si>
  <si>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</si>
  <si>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</si>
  <si>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</si>
  <si>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</si>
  <si>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</si>
  <si>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</si>
  <si>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</si>
  <si>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</si>
  <si>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</si>
  <si>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</si>
  <si>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</si>
  <si>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</si>
  <si>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</si>
  <si>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</si>
  <si>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</si>
  <si>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</si>
  <si>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</si>
  <si>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</si>
  <si>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</si>
  <si>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</si>
  <si>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</si>
  <si>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</si>
  <si>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</si>
  <si>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</si>
  <si>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</si>
  <si>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</si>
  <si>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</si>
  <si>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</si>
  <si>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</si>
  <si>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</si>
  <si>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</si>
  <si>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</si>
  <si>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</si>
  <si>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</si>
  <si>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</si>
  <si>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</si>
  <si>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</si>
  <si>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</si>
  <si>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</si>
  <si>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</si>
  <si>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</si>
  <si>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</si>
  <si>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</si>
  <si>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</si>
  <si>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</si>
  <si>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</si>
  <si>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</si>
  <si>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</si>
  <si>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</si>
  <si>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</si>
  <si>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</si>
  <si>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</si>
  <si>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</si>
  <si>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</si>
  <si>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</si>
  <si>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</si>
  <si>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</si>
  <si>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</si>
  <si>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</si>
  <si>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</si>
  <si>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</si>
  <si>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</si>
  <si>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</si>
  <si>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</si>
  <si>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</si>
  <si>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</si>
  <si>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</si>
  <si>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</si>
  <si>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</si>
  <si>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</si>
  <si>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</si>
  <si>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</si>
  <si>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</si>
  <si>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</si>
  <si>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</si>
  <si>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</si>
  <si>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</si>
  <si>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</si>
  <si>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</si>
  <si>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</si>
  <si>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</si>
  <si>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</si>
  <si>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</si>
  <si>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</si>
  <si>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</si>
  <si>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</si>
  <si>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</si>
  <si>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</si>
  <si>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</si>
  <si>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</si>
  <si>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</si>
  <si>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</si>
  <si>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</si>
  <si>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</si>
  <si>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</si>
  <si>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</si>
  <si>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</si>
  <si>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</si>
  <si>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</si>
  <si>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</si>
  <si>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</si>
  <si>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</si>
  <si>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</si>
  <si>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</si>
  <si>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</si>
  <si>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</si>
  <si>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</si>
  <si>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</si>
  <si>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</si>
  <si>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</si>
  <si>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</si>
  <si>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</si>
  <si>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</si>
  <si>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</si>
  <si>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</si>
  <si>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</si>
  <si>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</si>
  <si>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</si>
  <si>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</si>
  <si>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</si>
  <si>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</si>
  <si>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</si>
  <si>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</si>
  <si>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</si>
  <si>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</si>
  <si>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</si>
  <si>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</si>
  <si>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</si>
  <si>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</si>
  <si>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</si>
  <si>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</si>
  <si>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</si>
  <si>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</si>
  <si>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</si>
  <si>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</si>
  <si>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</si>
  <si>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</si>
  <si>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</si>
  <si>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</si>
  <si>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</si>
  <si>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</si>
  <si>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</si>
  <si>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</si>
  <si>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</si>
  <si>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</si>
  <si>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</si>
  <si>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</si>
  <si>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</si>
  <si>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</si>
  <si>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</si>
  <si>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</si>
  <si>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</si>
  <si>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</si>
  <si>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</si>
  <si>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</si>
  <si>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</si>
  <si>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</si>
  <si>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</si>
  <si>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</si>
  <si>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</si>
  <si>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</si>
  <si>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</si>
  <si>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</si>
  <si>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</si>
  <si>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</si>
  <si>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</si>
  <si>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</si>
  <si>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</si>
  <si>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</si>
  <si>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</si>
  <si>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</si>
  <si>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</si>
  <si>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</si>
  <si>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</si>
  <si>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</si>
  <si>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</si>
  <si>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</si>
  <si>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</si>
  <si>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</si>
  <si>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</si>
  <si>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</si>
  <si>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</si>
  <si>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</si>
  <si>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</si>
  <si>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</si>
  <si>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</si>
  <si>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</si>
  <si>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</si>
  <si>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</si>
  <si>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</si>
  <si>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</si>
  <si>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</si>
  <si>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</si>
  <si>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</si>
  <si>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</si>
  <si>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</si>
  <si>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</si>
  <si>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</si>
  <si>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</si>
  <si>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</si>
  <si>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</si>
  <si>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</si>
  <si>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</si>
  <si>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</si>
  <si>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</si>
  <si>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</si>
  <si>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</si>
  <si>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</si>
  <si>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</si>
  <si>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</si>
  <si>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</si>
  <si>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</si>
  <si>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</si>
  <si>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</si>
  <si>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</si>
  <si>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</si>
  <si>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</si>
  <si>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</si>
  <si>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</si>
  <si>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</si>
  <si>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</si>
  <si>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</si>
  <si>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</si>
  <si>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</si>
  <si>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</si>
  <si>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</si>
  <si>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</si>
  <si>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</si>
  <si>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</si>
  <si>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</si>
  <si>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</si>
  <si>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</si>
  <si>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</si>
  <si>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</si>
  <si>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</si>
  <si>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</si>
  <si>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</si>
  <si>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</si>
  <si>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</si>
  <si>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</si>
  <si>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</si>
  <si>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</si>
  <si>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</si>
  <si>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</si>
  <si>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</si>
  <si>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</si>
  <si>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</si>
  <si>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</si>
  <si>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</si>
  <si>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</si>
  <si>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</si>
  <si>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</si>
  <si>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</si>
  <si>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</si>
  <si>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</si>
  <si>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</si>
  <si>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</si>
  <si>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</si>
  <si>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</si>
  <si>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</si>
  <si>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</si>
  <si>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</si>
  <si>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</si>
  <si>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</si>
  <si>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</si>
  <si>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</si>
  <si>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</si>
  <si>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</si>
  <si>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</si>
  <si>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</si>
  <si>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</si>
  <si>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</si>
  <si>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</si>
  <si>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</si>
  <si>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</si>
  <si>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</si>
  <si>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</si>
  <si>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</si>
  <si>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</si>
  <si>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</si>
  <si>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</si>
  <si>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</si>
  <si>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</si>
  <si>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</si>
  <si>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</si>
  <si>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</si>
  <si>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</si>
  <si>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</si>
  <si>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</si>
  <si>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</si>
  <si>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</si>
  <si>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</si>
  <si>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</si>
  <si>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</si>
  <si>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</si>
  <si>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</si>
  <si>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</si>
  <si>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</si>
  <si>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</si>
  <si>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</si>
  <si>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</si>
  <si>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</si>
  <si>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</si>
  <si>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</si>
  <si>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</si>
  <si>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</si>
  <si>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</si>
  <si>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</si>
  <si>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</si>
  <si>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</si>
  <si>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</si>
  <si>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</si>
  <si>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</si>
  <si>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</si>
  <si>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</si>
  <si>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</si>
  <si>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</si>
  <si>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</si>
  <si>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</si>
  <si>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</si>
  <si>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</si>
  <si>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</si>
  <si>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</si>
  <si>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</si>
  <si>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</si>
  <si>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</si>
  <si>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</si>
  <si>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</si>
  <si>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</si>
  <si>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</si>
  <si>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</si>
  <si>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</si>
  <si>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</si>
  <si>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</si>
  <si>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</si>
  <si>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</si>
  <si>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</si>
  <si>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</si>
  <si>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</si>
  <si>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</si>
  <si>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</si>
  <si>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</si>
  <si>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</si>
  <si>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</si>
  <si>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</si>
  <si>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</si>
  <si>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</si>
  <si>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</si>
  <si>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</si>
  <si>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</si>
  <si>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</si>
  <si>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</si>
  <si>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</si>
  <si>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</si>
  <si>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</si>
  <si>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</si>
  <si>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</si>
  <si>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</si>
  <si>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</si>
  <si>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</si>
  <si>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</si>
  <si>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</si>
  <si>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</si>
  <si>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</si>
  <si>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</si>
  <si>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</si>
  <si>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</si>
  <si>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</si>
  <si>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</si>
  <si>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</si>
  <si>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</si>
  <si>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</si>
  <si>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</si>
  <si>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</si>
  <si>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</si>
  <si>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</si>
  <si>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</si>
  <si>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</si>
  <si>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</si>
  <si>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</si>
  <si>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</si>
  <si>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</si>
  <si>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</si>
  <si>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</si>
  <si>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</si>
  <si>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</si>
  <si>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</si>
  <si>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</si>
  <si>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</si>
  <si>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</si>
  <si>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</si>
  <si>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</si>
  <si>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</si>
  <si>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</si>
  <si>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</si>
  <si>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</si>
  <si>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</si>
  <si>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</si>
  <si>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</si>
  <si>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</si>
  <si>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</si>
  <si>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</si>
  <si>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</si>
  <si>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</si>
  <si>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</si>
  <si>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</si>
  <si>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</si>
  <si>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</si>
  <si>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</si>
  <si>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</si>
  <si>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</si>
  <si>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</si>
  <si>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</si>
  <si>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</si>
  <si>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</si>
  <si>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</si>
  <si>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</si>
  <si>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</si>
  <si>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</si>
  <si>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</si>
  <si>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</si>
  <si>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</si>
  <si>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</si>
  <si>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</si>
  <si>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</si>
  <si>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</si>
  <si>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</si>
  <si>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</si>
  <si>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</si>
  <si>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</si>
  <si>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</si>
  <si>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</si>
  <si>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</si>
  <si>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</si>
  <si>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</si>
  <si>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</si>
  <si>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</si>
  <si>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</si>
  <si>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</si>
  <si>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</si>
  <si>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</si>
  <si>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</si>
  <si>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</si>
  <si>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</si>
  <si>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</si>
  <si>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</si>
  <si>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</si>
  <si>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</si>
  <si>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</si>
  <si>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</si>
  <si>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</si>
  <si>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</si>
  <si>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</si>
  <si>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</si>
  <si>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</si>
  <si>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</si>
  <si>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</si>
  <si>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</si>
  <si>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</si>
  <si>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</si>
  <si>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</si>
  <si>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</si>
  <si>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</si>
  <si>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</si>
  <si>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</si>
  <si>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</si>
  <si>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</si>
  <si>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</si>
  <si>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</si>
  <si>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</si>
  <si>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</si>
  <si>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</si>
  <si>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</si>
  <si>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</si>
  <si>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</si>
  <si>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</si>
  <si>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</si>
  <si>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</si>
  <si>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</si>
  <si>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</si>
  <si>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</si>
  <si>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</si>
  <si>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</si>
  <si>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</si>
  <si>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</si>
  <si>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</si>
  <si>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</si>
  <si>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</si>
  <si>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</si>
  <si>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</si>
  <si>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</si>
  <si>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</si>
  <si>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</si>
  <si>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</si>
  <si>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</si>
  <si>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</si>
  <si>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</si>
  <si>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</si>
  <si>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</si>
  <si>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</si>
  <si>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</si>
  <si>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</si>
  <si>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</si>
  <si>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</si>
  <si>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</si>
  <si>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</si>
  <si>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</si>
  <si>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</si>
  <si>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</si>
  <si>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</si>
  <si>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</si>
  <si>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</si>
  <si>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</si>
  <si>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</si>
  <si>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</si>
  <si>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</si>
  <si>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</si>
  <si>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</si>
  <si>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</si>
  <si>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</si>
  <si>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</si>
  <si>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</si>
  <si>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</si>
  <si>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</si>
  <si>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</si>
  <si>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</si>
  <si>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</si>
  <si>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</si>
  <si>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</si>
  <si>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</si>
  <si>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</si>
  <si>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</si>
  <si>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</si>
  <si>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</si>
  <si>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</si>
  <si>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</si>
  <si>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</si>
  <si>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</si>
  <si>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</si>
  <si>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</si>
  <si>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</si>
  <si>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</si>
  <si>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</si>
  <si>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</si>
  <si>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</si>
  <si>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</si>
  <si>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</si>
  <si>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</si>
  <si>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</si>
  <si>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</si>
  <si>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</si>
  <si>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</si>
  <si>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</si>
  <si>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</si>
  <si>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</si>
  <si>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</si>
  <si>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</si>
  <si>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</si>
  <si>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</si>
  <si>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</si>
  <si>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</si>
  <si>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</si>
  <si>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</si>
  <si>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</si>
  <si>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</si>
  <si>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</si>
  <si>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</si>
  <si>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</si>
  <si>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</si>
  <si>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</si>
  <si>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</si>
  <si>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</si>
  <si>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</si>
  <si>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</si>
  <si>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</si>
  <si>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</si>
  <si>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</si>
  <si>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</si>
  <si>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</si>
  <si>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</si>
  <si>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</si>
  <si>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</si>
  <si>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</si>
  <si>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</si>
  <si>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</si>
  <si>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</si>
  <si>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</si>
  <si>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</si>
  <si>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</si>
  <si>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</si>
  <si>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</si>
  <si>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</si>
  <si>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</si>
  <si>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</si>
  <si>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</si>
  <si>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</si>
  <si>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</si>
  <si>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</si>
  <si>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</si>
  <si>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</si>
  <si>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</si>
  <si>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</si>
  <si>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</si>
  <si>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</si>
  <si>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</si>
  <si>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</si>
  <si>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</si>
  <si>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</si>
  <si>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</si>
  <si>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</si>
  <si>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</si>
  <si>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</si>
  <si>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</si>
  <si>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</si>
  <si>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</si>
  <si>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</si>
  <si>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</si>
  <si>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</si>
  <si>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</si>
  <si>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</si>
  <si>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</si>
  <si>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</si>
  <si>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</si>
  <si>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</si>
  <si>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</si>
  <si>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</si>
  <si>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</si>
  <si>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</si>
  <si>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</si>
  <si>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</si>
  <si>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</si>
  <si>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</si>
  <si>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</si>
  <si>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</si>
  <si>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</si>
  <si>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</si>
  <si>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</si>
  <si>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</si>
  <si>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</si>
  <si>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</si>
  <si>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</si>
  <si>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</si>
  <si>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</si>
  <si>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</si>
  <si>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</si>
  <si>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</si>
  <si>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</si>
  <si>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</si>
  <si>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</si>
  <si>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</si>
  <si>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</si>
  <si>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</si>
  <si>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</si>
  <si>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</si>
  <si>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</si>
  <si>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</si>
  <si>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</si>
  <si>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</si>
  <si>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</si>
  <si>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</si>
  <si>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</si>
  <si>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</si>
  <si>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</si>
  <si>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</si>
  <si>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</si>
  <si>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</si>
  <si>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</si>
  <si>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</si>
  <si>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</si>
  <si>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</si>
  <si>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</si>
  <si>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</si>
  <si>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</si>
  <si>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</si>
  <si>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</si>
  <si>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</si>
  <si>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</si>
  <si>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</si>
  <si>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</si>
  <si>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</si>
  <si>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</si>
  <si>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</si>
  <si>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</si>
  <si>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</si>
  <si>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</si>
  <si>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</si>
  <si>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</si>
  <si>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</si>
  <si>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</si>
  <si>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</si>
  <si>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</si>
  <si>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</si>
  <si>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</si>
  <si>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</si>
  <si>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</si>
  <si>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</si>
  <si>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</si>
  <si>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</si>
  <si>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</si>
  <si>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</si>
  <si>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</si>
  <si>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</si>
  <si>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</si>
  <si>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</si>
  <si>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</si>
  <si>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</si>
  <si>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</si>
  <si>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</si>
  <si>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</si>
  <si>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</si>
  <si>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</si>
  <si>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</si>
  <si>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</si>
  <si>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</si>
  <si>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</si>
  <si>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</si>
  <si>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</si>
  <si>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</si>
  <si>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</si>
  <si>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</si>
  <si>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</si>
  <si>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</si>
  <si>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</si>
  <si>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</si>
  <si>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</si>
  <si>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</si>
  <si>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</si>
  <si>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</si>
  <si>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</si>
  <si>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</si>
  <si>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</si>
  <si>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</si>
  <si>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</si>
  <si>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</si>
  <si>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</si>
  <si>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</si>
  <si>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</si>
  <si>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</si>
  <si>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</si>
  <si>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</si>
  <si>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</si>
  <si>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</si>
  <si>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</si>
  <si>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</si>
  <si>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</si>
  <si>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</si>
  <si>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</si>
  <si>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</si>
  <si>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</si>
  <si>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</si>
  <si>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</si>
  <si>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</si>
  <si>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</si>
  <si>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</si>
  <si>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</si>
  <si>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</si>
  <si>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</si>
  <si>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</si>
  <si>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</si>
  <si>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</si>
  <si>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</si>
  <si>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</si>
  <si>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</si>
  <si>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</si>
  <si>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</si>
  <si>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</si>
  <si>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</si>
  <si>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</si>
  <si>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</si>
  <si>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</si>
  <si>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</si>
  <si>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</si>
  <si>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</si>
  <si>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</si>
  <si>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</si>
  <si>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</si>
  <si>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</si>
  <si>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</si>
  <si>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</si>
  <si>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</si>
  <si>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</si>
  <si>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</si>
  <si>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</si>
  <si>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</si>
  <si>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</si>
  <si>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</si>
  <si>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</si>
  <si>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</si>
  <si>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</si>
  <si>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</si>
  <si>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</si>
  <si>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</si>
  <si>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</si>
  <si>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</si>
  <si>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</si>
  <si>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</si>
  <si>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</si>
  <si>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</si>
  <si>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</si>
  <si>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</si>
  <si>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</si>
  <si>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</si>
  <si>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</si>
  <si>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</si>
  <si>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</si>
  <si>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</si>
  <si>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</si>
  <si>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</si>
  <si>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</si>
  <si>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</si>
  <si>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</si>
  <si>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</si>
  <si>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</si>
  <si>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</si>
  <si>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</si>
  <si>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</si>
  <si>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</si>
  <si>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</si>
  <si>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</si>
  <si>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</si>
  <si>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</si>
  <si>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</si>
  <si>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</si>
  <si>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</si>
  <si>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</si>
  <si>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</si>
  <si>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</si>
  <si>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</si>
  <si>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</si>
  <si>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</si>
  <si>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</si>
  <si>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</si>
  <si>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</si>
  <si>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</si>
  <si>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</si>
  <si>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</si>
  <si>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</si>
  <si>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</si>
  <si>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</si>
  <si>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</si>
  <si>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</si>
  <si>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</si>
  <si>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</si>
  <si>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</si>
  <si>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</si>
  <si>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</si>
  <si>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</si>
  <si>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</si>
  <si>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</si>
  <si>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</si>
  <si>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</si>
  <si>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</si>
  <si>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</si>
  <si>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</si>
  <si>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</si>
  <si>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</si>
  <si>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</si>
  <si>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</si>
  <si>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</si>
  <si>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</si>
  <si>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</si>
  <si>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</si>
  <si>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</si>
  <si>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</si>
  <si>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</si>
  <si>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</si>
  <si>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</si>
  <si>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</si>
  <si>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</si>
  <si>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</si>
  <si>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</si>
  <si>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</si>
  <si>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</si>
  <si>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</si>
  <si>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</si>
  <si>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</si>
  <si>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</si>
  <si>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</si>
  <si>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</si>
  <si>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</si>
  <si>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</si>
  <si>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</si>
  <si>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</si>
  <si>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</si>
  <si>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</si>
  <si>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</si>
  <si>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</si>
  <si>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</si>
  <si>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</si>
  <si>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</si>
  <si>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</si>
  <si>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</si>
  <si>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</si>
  <si>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</si>
  <si>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</si>
  <si>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</si>
  <si>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</si>
  <si>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</si>
  <si>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</si>
  <si>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</si>
  <si>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</si>
  <si>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</si>
  <si>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</si>
  <si>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</si>
  <si>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</si>
  <si>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</si>
  <si>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</si>
  <si>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</si>
  <si>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</si>
  <si>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</si>
  <si>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</si>
  <si>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</si>
  <si>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</si>
  <si>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</si>
  <si>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</si>
  <si>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</si>
  <si>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</si>
  <si>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</si>
  <si>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</si>
  <si>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</si>
  <si>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</si>
  <si>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</si>
  <si>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</si>
  <si>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</si>
  <si>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</si>
  <si>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</si>
  <si>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</si>
  <si>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</si>
  <si>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</si>
  <si>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</si>
  <si>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</si>
  <si>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</si>
  <si>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</si>
  <si>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</si>
  <si>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</si>
  <si>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</si>
  <si>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</si>
  <si>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</si>
  <si>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</si>
  <si>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</si>
  <si>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</si>
  <si>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</si>
  <si>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</si>
  <si>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</si>
  <si>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</si>
  <si>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</si>
  <si>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</si>
  <si>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</si>
  <si>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</si>
  <si>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</si>
  <si>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</si>
  <si>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</si>
  <si>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</si>
  <si>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</si>
  <si>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</si>
  <si>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</si>
  <si>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</si>
  <si>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</si>
  <si>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</si>
  <si>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</si>
  <si>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</si>
  <si>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</si>
  <si>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</si>
  <si>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</si>
  <si>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</si>
  <si>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</si>
  <si>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</si>
  <si>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</si>
  <si>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</si>
  <si>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</si>
  <si>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</si>
  <si>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</si>
  <si>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</si>
  <si>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</si>
  <si>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</si>
  <si>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</si>
  <si>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</si>
  <si>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</si>
  <si>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</si>
  <si>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</si>
  <si>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</si>
  <si>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</si>
  <si>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</si>
  <si>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</si>
  <si>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</si>
  <si>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</si>
  <si>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</si>
  <si>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</si>
  <si>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</si>
  <si>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</si>
  <si>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</si>
  <si>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</si>
  <si>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</si>
  <si>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</si>
  <si>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</si>
  <si>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</si>
  <si>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</si>
  <si>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</si>
  <si>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</si>
  <si>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</si>
  <si>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</si>
  <si>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</si>
  <si>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</si>
  <si>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</si>
  <si>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</si>
  <si>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</si>
  <si>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</si>
  <si>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</si>
  <si>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</si>
  <si>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</si>
  <si>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</si>
  <si>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</si>
  <si>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</si>
  <si>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</si>
  <si>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</si>
  <si>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</si>
  <si>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</si>
  <si>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</si>
  <si>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</si>
  <si>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</si>
  <si>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</si>
  <si>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</si>
  <si>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</si>
  <si>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</si>
  <si>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</si>
  <si>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</si>
  <si>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</si>
  <si>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</si>
  <si>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</si>
  <si>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</si>
  <si>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</si>
  <si>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</si>
  <si>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</si>
  <si>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</si>
  <si>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</si>
  <si>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</si>
  <si>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</si>
  <si>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</si>
  <si>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</si>
  <si>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</si>
  <si>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</si>
  <si>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</si>
  <si>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</si>
  <si>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</si>
  <si>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</si>
  <si>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</si>
  <si>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</si>
  <si>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</si>
  <si>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</si>
  <si>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</si>
  <si>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</si>
  <si>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</si>
  <si>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</si>
  <si>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</si>
  <si>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</si>
  <si>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</si>
  <si>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</si>
  <si>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</si>
  <si>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</si>
  <si>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</si>
  <si>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</si>
  <si>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</si>
  <si>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</si>
  <si>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</si>
  <si>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</si>
  <si>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</si>
  <si>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</si>
  <si>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</si>
  <si>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</si>
  <si>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</si>
  <si>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</si>
  <si>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</si>
  <si>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</si>
  <si>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</si>
  <si>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</si>
  <si>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</si>
  <si>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</si>
  <si>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</si>
  <si>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</si>
  <si>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</si>
  <si>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</si>
  <si>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</si>
  <si>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</si>
  <si>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</si>
  <si>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</si>
  <si>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</si>
  <si>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</si>
  <si>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</si>
  <si>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</si>
  <si>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</si>
  <si>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</si>
  <si>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</si>
  <si>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</si>
  <si>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</si>
  <si>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</si>
  <si>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</si>
  <si>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</si>
  <si>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</si>
  <si>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</si>
  <si>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</si>
  <si>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</si>
  <si>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</si>
  <si>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</si>
  <si>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</si>
  <si>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</si>
  <si>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</si>
  <si>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</si>
  <si>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</si>
  <si>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</si>
  <si>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</si>
  <si>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</si>
  <si>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</si>
  <si>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</si>
  <si>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</si>
  <si>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</si>
  <si>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</si>
  <si>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</si>
  <si>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</si>
  <si>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</si>
  <si>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</si>
  <si>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</si>
  <si>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</si>
  <si>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</si>
  <si>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</si>
  <si>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</si>
  <si>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</si>
  <si>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</si>
  <si>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</si>
  <si>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</si>
  <si>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</si>
  <si>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</si>
  <si>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</si>
  <si>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</si>
  <si>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</si>
  <si>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</si>
  <si>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</si>
  <si>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</si>
  <si>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</si>
  <si>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</si>
  <si>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</si>
  <si>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</si>
  <si>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</si>
  <si>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</si>
  <si>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</si>
  <si>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</si>
  <si>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</si>
  <si>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</si>
  <si>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</si>
  <si>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</si>
  <si>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</si>
  <si>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</si>
  <si>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</si>
  <si>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</si>
  <si>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</si>
  <si>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</si>
  <si>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</si>
  <si>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</si>
  <si>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</si>
  <si>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</si>
  <si>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</si>
  <si>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</si>
  <si>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</si>
  <si>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</si>
  <si>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</si>
  <si>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</si>
  <si>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</si>
  <si>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</si>
  <si>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</si>
  <si>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</si>
  <si>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</si>
  <si>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</si>
  <si>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</si>
  <si>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</si>
  <si>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</si>
  <si>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</si>
  <si>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</si>
  <si>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</si>
  <si>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</si>
  <si>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</si>
  <si>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</si>
  <si>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</si>
  <si>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</si>
  <si>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</si>
  <si>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</si>
  <si>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</si>
  <si>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</si>
  <si>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</si>
  <si>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</si>
  <si>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</si>
  <si>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</si>
  <si>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</si>
  <si>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</si>
  <si>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</si>
  <si>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</si>
  <si>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</si>
  <si>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</si>
  <si>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</si>
  <si>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</si>
  <si>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</si>
  <si>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</si>
  <si>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</si>
  <si>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</si>
  <si>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</si>
  <si>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</si>
  <si>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</si>
  <si>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</si>
  <si>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</si>
  <si>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</si>
  <si>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</si>
  <si>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</si>
  <si>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</si>
  <si>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</si>
  <si>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</si>
  <si>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</si>
  <si>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</si>
  <si>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</si>
  <si>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</si>
  <si>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</si>
  <si>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</si>
  <si>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</si>
  <si>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</si>
  <si>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</si>
  <si>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</si>
  <si>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</si>
  <si>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</si>
  <si>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</si>
  <si>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</si>
  <si>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</si>
  <si>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</si>
  <si>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</si>
  <si>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</si>
  <si>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</si>
  <si>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</si>
  <si>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</si>
  <si>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</si>
  <si>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</si>
  <si>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</si>
  <si>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</si>
  <si>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</si>
  <si>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</si>
  <si>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</si>
  <si>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</si>
  <si>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</si>
  <si>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</si>
  <si>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</si>
  <si>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</si>
  <si>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</si>
  <si>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</si>
  <si>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</si>
  <si>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</si>
  <si>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</si>
  <si>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</si>
  <si>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</si>
  <si>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</si>
  <si>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</si>
  <si>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</si>
  <si>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</si>
  <si>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</si>
  <si>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</si>
  <si>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</si>
  <si>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</si>
  <si>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</si>
  <si>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</si>
  <si>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</si>
  <si>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</si>
  <si>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</si>
  <si>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</si>
  <si>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</si>
  <si>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</si>
  <si>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</si>
  <si>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</si>
  <si>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</si>
  <si>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</si>
  <si>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</si>
  <si>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</si>
  <si>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</si>
  <si>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</si>
  <si>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</si>
  <si>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</si>
  <si>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</si>
  <si>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</si>
  <si>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</si>
  <si>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</si>
  <si>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</si>
  <si>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</si>
  <si>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</si>
  <si>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</si>
  <si>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</si>
  <si>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</si>
  <si>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</si>
  <si>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</si>
  <si>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</si>
  <si>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</si>
  <si>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</si>
  <si>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</si>
  <si>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</si>
  <si>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</si>
  <si>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</si>
  <si>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</si>
  <si>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</si>
  <si>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</si>
  <si>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</si>
  <si>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</si>
  <si>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</si>
  <si>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</si>
  <si>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</si>
  <si>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</si>
  <si>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</si>
  <si>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</si>
  <si>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</si>
  <si>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</si>
  <si>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</si>
  <si>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</si>
  <si>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</si>
  <si>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</si>
  <si>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</si>
  <si>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</si>
  <si>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</si>
  <si>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</si>
  <si>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</si>
  <si>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</si>
  <si>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</si>
  <si>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</si>
  <si>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</si>
  <si>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</si>
  <si>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</si>
  <si>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</si>
  <si>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</si>
  <si>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</si>
  <si>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</si>
  <si>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</si>
  <si>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</si>
  <si>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</si>
  <si>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</si>
  <si>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</si>
  <si>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</si>
  <si>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</si>
  <si>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</si>
  <si>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</si>
  <si>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</si>
  <si>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</si>
  <si>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</si>
  <si>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</si>
  <si>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</si>
  <si>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</si>
  <si>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</si>
  <si>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</si>
  <si>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</si>
  <si>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</si>
  <si>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</si>
  <si>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</si>
  <si>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</si>
  <si>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</si>
  <si>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</si>
  <si>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</si>
  <si>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</si>
  <si>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</si>
  <si>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</si>
  <si>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</si>
  <si>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</si>
  <si>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</si>
  <si>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</si>
  <si>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</si>
  <si>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</si>
  <si>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</si>
  <si>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</si>
  <si>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</si>
  <si>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</si>
  <si>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</si>
  <si>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</si>
  <si>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</si>
  <si>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</si>
  <si>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</si>
  <si>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</si>
  <si>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</si>
  <si>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</si>
  <si>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</si>
  <si>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</si>
  <si>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</si>
  <si>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</si>
  <si>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</si>
  <si>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</si>
  <si>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</si>
  <si>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</si>
  <si>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</si>
  <si>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</si>
  <si>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</si>
  <si>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</si>
  <si>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</si>
  <si>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</si>
  <si>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</si>
  <si>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</si>
  <si>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</si>
  <si>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</si>
  <si>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</si>
  <si>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</si>
  <si>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</si>
  <si>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</si>
  <si>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</si>
  <si>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</si>
  <si>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</si>
  <si>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</si>
  <si>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</si>
  <si>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</si>
  <si>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</si>
  <si>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</si>
  <si>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</si>
  <si>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</si>
  <si>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</si>
  <si>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</si>
  <si>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</si>
  <si>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</si>
  <si>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</si>
  <si>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</si>
  <si>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</si>
  <si>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</si>
  <si>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</si>
  <si>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</si>
  <si>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</si>
  <si>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</si>
  <si>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</si>
  <si>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</si>
  <si>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</si>
  <si>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</si>
  <si>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</si>
  <si>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</si>
  <si>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</si>
  <si>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</si>
  <si>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</si>
  <si>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</si>
  <si>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</si>
  <si>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</si>
  <si>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</si>
  <si>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</si>
  <si>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</si>
  <si>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</si>
  <si>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</si>
  <si>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</si>
  <si>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</si>
  <si>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</si>
  <si>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</si>
  <si>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</si>
  <si>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</si>
  <si>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</si>
  <si>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</si>
  <si>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</si>
  <si>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</si>
  <si>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</si>
  <si>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</si>
  <si>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</si>
  <si>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</si>
  <si>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</si>
  <si>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</si>
  <si>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</si>
  <si>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</si>
  <si>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</si>
  <si>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</si>
  <si>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</si>
  <si>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</si>
  <si>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</si>
  <si>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</si>
  <si>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</si>
  <si>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</si>
  <si>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</si>
  <si>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</si>
  <si>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</si>
  <si>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</si>
  <si>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</si>
  <si>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</si>
  <si>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</si>
  <si>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</si>
  <si>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</si>
  <si>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</si>
  <si>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</si>
  <si>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</si>
  <si>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</si>
  <si>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</si>
  <si>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</si>
  <si>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</si>
  <si>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</si>
  <si>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</si>
  <si>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</si>
  <si>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</si>
  <si>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</si>
  <si>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</si>
  <si>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</si>
  <si>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</si>
  <si>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</si>
  <si>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</si>
  <si>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</si>
  <si>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</si>
  <si>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</si>
  <si>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</si>
  <si>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</si>
  <si>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</si>
  <si>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</si>
  <si>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</si>
  <si>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</si>
  <si>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</si>
  <si>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</si>
  <si>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</si>
  <si>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</si>
  <si>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</si>
  <si>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</si>
  <si>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</si>
  <si>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</si>
  <si>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</si>
  <si>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</si>
  <si>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</si>
  <si>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</si>
  <si>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</si>
  <si>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</si>
  <si>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</si>
  <si>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</si>
  <si>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</si>
  <si>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</si>
  <si>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</si>
  <si>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</si>
  <si>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</si>
  <si>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</si>
  <si>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</si>
  <si>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</si>
  <si>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</si>
  <si>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</si>
  <si>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</si>
  <si>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</si>
  <si>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</si>
  <si>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</si>
  <si>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</si>
  <si>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</si>
  <si>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</si>
  <si>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</si>
  <si>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</si>
  <si>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</si>
  <si>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</si>
  <si>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</si>
  <si>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</si>
  <si>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</si>
  <si>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</si>
  <si>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</si>
  <si>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</si>
  <si>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</si>
  <si>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</si>
  <si>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</si>
  <si>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</si>
  <si>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</si>
  <si>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</si>
  <si>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</si>
  <si>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</si>
  <si>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</si>
  <si>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</si>
  <si>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</si>
  <si>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</si>
  <si>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</si>
  <si>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</si>
  <si>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</si>
  <si>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</si>
  <si>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</si>
  <si>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</si>
  <si>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</si>
  <si>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</si>
  <si>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</si>
  <si>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</si>
  <si>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</si>
  <si>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</si>
  <si>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</si>
  <si>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</si>
  <si>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</si>
  <si>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</si>
  <si>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</si>
  <si>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</si>
  <si>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</si>
  <si>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</si>
  <si>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</si>
  <si>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</si>
  <si>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</si>
  <si>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</si>
  <si>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</si>
  <si>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</si>
  <si>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</si>
  <si>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</si>
  <si>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</si>
  <si>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</si>
  <si>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</si>
  <si>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</si>
  <si>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</si>
  <si>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</si>
  <si>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</si>
  <si>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</si>
  <si>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</si>
  <si>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</si>
  <si>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</si>
  <si>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</si>
  <si>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</si>
  <si>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</si>
  <si>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</si>
  <si>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</si>
  <si>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</si>
  <si>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</si>
  <si>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</si>
  <si>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</si>
  <si>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</si>
  <si>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</si>
  <si>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</si>
  <si>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</si>
  <si>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</si>
  <si>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</si>
  <si>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</si>
  <si>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</si>
  <si>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</si>
  <si>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</si>
  <si>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</si>
  <si>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</si>
  <si>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</si>
  <si>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</si>
  <si>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</si>
  <si>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</si>
  <si>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</si>
  <si>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</si>
  <si>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</si>
  <si>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</si>
  <si>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</si>
  <si>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</si>
  <si>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</si>
  <si>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</si>
  <si>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</si>
  <si>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</si>
  <si>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</si>
  <si>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</si>
  <si>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</si>
  <si>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</si>
  <si>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</si>
  <si>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</si>
  <si>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</si>
  <si>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</si>
  <si>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</si>
  <si>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</si>
  <si>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</si>
  <si>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</si>
  <si>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</si>
  <si>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</si>
  <si>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</si>
  <si>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</si>
  <si>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</si>
  <si>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</si>
  <si>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</si>
  <si>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</si>
  <si>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</si>
  <si>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</si>
  <si>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</si>
  <si>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</si>
  <si>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</si>
  <si>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</si>
  <si>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</si>
  <si>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</si>
  <si>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</si>
  <si>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</si>
  <si>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</si>
  <si>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</si>
  <si>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</si>
  <si>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</si>
  <si>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</si>
  <si>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</si>
  <si>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</si>
  <si>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</si>
  <si>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</si>
  <si>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</si>
  <si>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</si>
  <si>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</si>
  <si>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</si>
  <si>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</si>
  <si>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</si>
  <si>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</si>
  <si>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</si>
  <si>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</si>
  <si>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</si>
  <si>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</si>
  <si>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</si>
  <si>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</si>
  <si>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</si>
  <si>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</si>
  <si>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</si>
  <si>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</si>
  <si>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</si>
  <si>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</si>
  <si>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</si>
  <si>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</si>
  <si>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</si>
  <si>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</si>
  <si>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</si>
  <si>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</si>
  <si>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</si>
  <si>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</si>
  <si>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</si>
  <si>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</si>
  <si>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</si>
  <si>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</si>
  <si>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</si>
  <si>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</si>
  <si>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</si>
  <si>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</si>
  <si>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</si>
  <si>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</si>
  <si>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</si>
  <si>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</si>
  <si>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</si>
  <si>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</si>
  <si>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</si>
  <si>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</si>
  <si>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</si>
  <si>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</si>
  <si>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</si>
  <si>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</si>
  <si>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</si>
  <si>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</si>
  <si>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</si>
  <si>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</si>
  <si>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</si>
  <si>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</si>
  <si>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</si>
  <si>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</si>
  <si>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</si>
  <si>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</si>
  <si>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</si>
  <si>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</si>
  <si>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</si>
  <si>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</si>
  <si>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</si>
  <si>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</si>
  <si>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</si>
  <si>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</si>
  <si>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</si>
  <si>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</si>
  <si>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</si>
  <si>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</si>
  <si>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</si>
  <si>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</si>
  <si>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</si>
  <si>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</si>
  <si>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</si>
  <si>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</si>
  <si>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</si>
  <si>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</si>
  <si>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</si>
  <si>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</si>
  <si>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</si>
  <si>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</si>
  <si>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</si>
  <si>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</si>
  <si>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</si>
  <si>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</si>
  <si>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</si>
  <si>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</si>
  <si>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</si>
  <si>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</si>
  <si>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</si>
  <si>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</si>
  <si>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</si>
  <si>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</si>
  <si>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</si>
  <si>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</si>
  <si>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</si>
  <si>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</si>
  <si>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</si>
  <si>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</si>
  <si>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</si>
  <si>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</si>
  <si>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</si>
  <si>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</si>
  <si>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</si>
  <si>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</si>
  <si>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</si>
  <si>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</si>
  <si>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</si>
  <si>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</si>
  <si>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</si>
  <si>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</si>
  <si>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</si>
  <si>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</si>
  <si>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</si>
  <si>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</si>
  <si>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</si>
  <si>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</si>
  <si>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</si>
  <si>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</si>
  <si>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</si>
  <si>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</si>
  <si>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</si>
  <si>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</si>
  <si>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</si>
  <si>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</si>
  <si>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</si>
  <si>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</si>
  <si>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</si>
  <si>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</si>
  <si>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</si>
  <si>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</si>
  <si>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</si>
  <si>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</si>
  <si>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</si>
  <si>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</si>
  <si>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</si>
  <si>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</si>
  <si>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</si>
  <si>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</si>
  <si>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</si>
  <si>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</si>
  <si>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</si>
  <si>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</si>
  <si>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</si>
  <si>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</si>
  <si>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</si>
  <si>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</si>
  <si>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</si>
  <si>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</si>
  <si>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</si>
  <si>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</si>
  <si>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</si>
  <si>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</si>
  <si>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</si>
  <si>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</si>
  <si>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</si>
  <si>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</si>
  <si>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</si>
  <si>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</si>
  <si>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</si>
  <si>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</si>
  <si>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</si>
  <si>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</si>
  <si>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</si>
  <si>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</si>
  <si>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</si>
  <si>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</si>
  <si>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</si>
  <si>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</si>
  <si>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</si>
  <si>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</si>
  <si>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</si>
  <si>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</si>
  <si>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</si>
  <si>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</si>
  <si>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</si>
  <si>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</si>
  <si>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</si>
  <si>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</si>
  <si>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</si>
  <si>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</si>
  <si>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</si>
  <si>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</si>
  <si>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</si>
  <si>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</si>
  <si>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</si>
  <si>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</si>
  <si>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</si>
  <si>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</si>
  <si>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</si>
  <si>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</si>
  <si>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</si>
  <si>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</si>
  <si>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</si>
  <si>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</si>
  <si>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</si>
  <si>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</si>
  <si>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</si>
  <si>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</si>
  <si>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</si>
  <si>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</si>
  <si>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</si>
  <si>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</si>
  <si>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</si>
  <si>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</si>
  <si>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</si>
  <si>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</si>
  <si>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</si>
  <si>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</si>
  <si>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</si>
  <si>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</si>
  <si>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</si>
  <si>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</si>
  <si>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</si>
  <si>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</si>
  <si>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</si>
  <si>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</si>
  <si>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</si>
  <si>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</si>
  <si>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</si>
  <si>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</si>
  <si>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</si>
  <si>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</si>
  <si>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</si>
  <si>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</si>
  <si>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</si>
  <si>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</si>
  <si>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</si>
  <si>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</si>
  <si>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</si>
  <si>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</si>
  <si>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</si>
  <si>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</si>
  <si>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</si>
  <si>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</si>
  <si>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</si>
  <si>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</si>
  <si>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</si>
  <si>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</si>
  <si>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</si>
  <si>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</si>
  <si>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</si>
  <si>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</si>
  <si>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</si>
  <si>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</si>
  <si>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</si>
  <si>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</si>
  <si>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</si>
  <si>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</si>
  <si>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</si>
  <si>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</si>
  <si>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</si>
  <si>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</si>
  <si>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</si>
  <si>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</si>
  <si>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</si>
  <si>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</si>
  <si>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</si>
  <si>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</si>
  <si>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</si>
  <si>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</si>
  <si>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</si>
  <si>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</si>
  <si>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</si>
  <si>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</si>
  <si>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</si>
  <si>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</si>
  <si>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</si>
  <si>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</si>
  <si>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</si>
  <si>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</si>
  <si>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</si>
  <si>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</si>
  <si>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</si>
  <si>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</si>
  <si>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</si>
  <si>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</si>
  <si>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</si>
  <si>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</si>
  <si>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</si>
  <si>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</si>
  <si>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</si>
  <si>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</si>
  <si>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</si>
  <si>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</si>
  <si>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</si>
  <si>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</si>
  <si>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</si>
  <si>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</si>
  <si>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</si>
  <si>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</si>
  <si>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</si>
  <si>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</si>
  <si>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</si>
  <si>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</si>
  <si>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</si>
  <si>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</si>
  <si>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</si>
  <si>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</si>
  <si>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</si>
  <si>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</si>
  <si>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</si>
  <si>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</si>
  <si>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</si>
  <si>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</si>
  <si>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</si>
  <si>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</si>
  <si>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</si>
  <si>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</si>
  <si>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</si>
  <si>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</si>
  <si>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</si>
  <si>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</si>
  <si>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</si>
  <si>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</si>
  <si>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</si>
  <si>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</si>
  <si>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</si>
  <si>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</si>
  <si>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</si>
  <si>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</si>
  <si>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</si>
  <si>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</si>
  <si>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</si>
  <si>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</si>
  <si>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</si>
  <si>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</si>
  <si>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</si>
  <si>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</si>
  <si>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</si>
  <si>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</si>
  <si>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</si>
  <si>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</si>
  <si>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</si>
  <si>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</si>
  <si>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</si>
  <si>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</si>
  <si>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</si>
  <si>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</si>
  <si>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</si>
  <si>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</si>
  <si>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</si>
  <si>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</si>
  <si>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</si>
  <si>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</si>
  <si>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</si>
  <si>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</si>
  <si>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</si>
  <si>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</si>
  <si>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</si>
  <si>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</si>
  <si>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</si>
  <si>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</si>
  <si>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</si>
  <si>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</si>
  <si>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</si>
  <si>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</si>
  <si>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</si>
  <si>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</si>
  <si>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</si>
  <si>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</si>
  <si>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</si>
  <si>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</si>
  <si>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</si>
  <si>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</si>
  <si>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</si>
  <si>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</si>
  <si>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</si>
  <si>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</si>
  <si>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</si>
  <si>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</si>
  <si>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</si>
  <si>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</si>
  <si>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</si>
  <si>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</si>
  <si>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</si>
  <si>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</si>
  <si>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</si>
  <si>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</si>
  <si>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</si>
  <si>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</si>
  <si>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</si>
  <si>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</si>
  <si>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</si>
  <si>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</si>
  <si>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</si>
  <si>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</si>
  <si>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</si>
  <si>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</si>
  <si>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</si>
  <si>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</si>
  <si>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</si>
  <si>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</si>
  <si>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</si>
  <si>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</si>
  <si>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</si>
  <si>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</si>
  <si>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</si>
  <si>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</si>
  <si>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</si>
  <si>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</si>
  <si>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</si>
  <si>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</si>
  <si>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</si>
  <si>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</si>
  <si>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</si>
  <si>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</si>
  <si>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</si>
  <si>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</si>
  <si>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</si>
  <si>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</si>
  <si>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</si>
  <si>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</si>
  <si>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</si>
  <si>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</si>
  <si>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</si>
  <si>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</si>
  <si>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</si>
  <si>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</si>
  <si>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</si>
  <si>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</si>
  <si>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</si>
  <si>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</si>
  <si>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</si>
  <si>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</si>
  <si>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</si>
  <si>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</si>
  <si>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</si>
  <si>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</si>
  <si>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</si>
  <si>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</si>
  <si>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</si>
  <si>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</si>
  <si>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</si>
  <si>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</si>
  <si>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</si>
  <si>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</si>
  <si>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</si>
  <si>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</si>
  <si>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</si>
  <si>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</si>
  <si>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</si>
  <si>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</si>
  <si>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</si>
  <si>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</si>
  <si>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</si>
  <si>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</si>
  <si>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</si>
  <si>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</si>
  <si>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</si>
  <si>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</si>
  <si>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</si>
  <si>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</si>
  <si>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</si>
  <si>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</si>
  <si>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</si>
  <si>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</si>
  <si>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</si>
  <si>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</si>
  <si>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</si>
  <si>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</si>
  <si>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</si>
  <si>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</si>
  <si>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</si>
  <si>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</si>
  <si>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</si>
  <si>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</si>
  <si>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</si>
  <si>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</si>
  <si>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</si>
  <si>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</si>
  <si>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</si>
  <si>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</si>
  <si>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</si>
  <si>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</si>
  <si>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</si>
  <si>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</si>
  <si>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</si>
  <si>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</si>
  <si>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</si>
  <si>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</si>
  <si>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</si>
  <si>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</si>
  <si>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</si>
  <si>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</si>
  <si>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</si>
  <si>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</si>
  <si>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</si>
  <si>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</si>
  <si>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</si>
  <si>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</si>
  <si>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</si>
  <si>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</si>
  <si>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</si>
  <si>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</si>
  <si>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</si>
  <si>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</si>
  <si>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</si>
  <si>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</si>
  <si>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</si>
  <si>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</si>
  <si>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</si>
  <si>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</si>
  <si>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</si>
  <si>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</si>
  <si>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</si>
  <si>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</si>
  <si>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</si>
  <si>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</si>
  <si>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</si>
  <si>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</si>
  <si>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</si>
  <si>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</si>
  <si>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</si>
  <si>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</si>
  <si>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</si>
  <si>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</si>
  <si>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</si>
  <si>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</si>
  <si>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</si>
  <si>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</si>
  <si>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</si>
  <si>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</si>
  <si>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</si>
  <si>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</si>
  <si>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</si>
  <si>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</si>
  <si>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</si>
  <si>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</si>
  <si>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</si>
  <si>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</si>
  <si>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</si>
  <si>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</si>
  <si>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</si>
  <si>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</si>
  <si>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</si>
  <si>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</si>
  <si>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</si>
  <si>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</si>
  <si>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</si>
  <si>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</si>
  <si>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</si>
  <si>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</si>
  <si>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</si>
  <si>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</si>
  <si>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</si>
  <si>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</si>
  <si>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</si>
  <si>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</si>
  <si>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</si>
  <si>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</si>
  <si>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</si>
  <si>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</si>
  <si>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</si>
  <si>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</si>
  <si>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</si>
  <si>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</si>
  <si>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</si>
  <si>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</si>
  <si>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</si>
  <si>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</si>
  <si>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</si>
  <si>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</si>
  <si>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</si>
  <si>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</si>
  <si>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</si>
  <si>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</si>
  <si>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</si>
  <si>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</si>
  <si>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</si>
  <si>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</si>
  <si>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</si>
  <si>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</si>
  <si>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</si>
  <si>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</si>
  <si>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</si>
  <si>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</si>
  <si>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</si>
  <si>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</si>
  <si>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</si>
  <si>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</si>
  <si>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</si>
  <si>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</si>
  <si>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</si>
  <si>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</si>
  <si>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</si>
  <si>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</si>
  <si>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</si>
  <si>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</si>
  <si>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</si>
  <si>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</si>
  <si>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</si>
  <si>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</si>
  <si>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</si>
  <si>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</si>
  <si>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</si>
  <si>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</si>
  <si>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</si>
  <si>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</si>
  <si>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</si>
  <si>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</si>
  <si>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</si>
  <si>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</si>
  <si>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</si>
  <si>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</si>
  <si>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</si>
  <si>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</si>
  <si>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</si>
  <si>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</si>
  <si>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</si>
  <si>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</si>
  <si>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</si>
  <si>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</si>
  <si>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</si>
  <si>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</si>
  <si>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</si>
  <si>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</si>
  <si>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</si>
  <si>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</si>
  <si>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</si>
  <si>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</si>
  <si>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</si>
  <si>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</si>
  <si>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</si>
  <si>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</si>
  <si>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</si>
  <si>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</si>
  <si>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</si>
  <si>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</si>
  <si>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</si>
  <si>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</si>
  <si>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</si>
  <si>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</si>
  <si>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</si>
  <si>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</si>
  <si>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</si>
  <si>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</si>
  <si>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</si>
  <si>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</si>
  <si>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</si>
  <si>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</si>
  <si>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</si>
  <si>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</si>
  <si>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</si>
  <si>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</si>
  <si>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</si>
  <si>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</si>
  <si>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</si>
  <si>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</si>
  <si>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</si>
  <si>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</si>
  <si>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</si>
  <si>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</si>
  <si>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</si>
  <si>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</si>
  <si>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</si>
  <si>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</si>
  <si>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</si>
  <si>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</si>
  <si>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</si>
  <si>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</si>
  <si>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</si>
  <si>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</si>
  <si>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</si>
  <si>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</si>
  <si>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</si>
  <si>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</si>
  <si>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</si>
  <si>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</si>
  <si>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</si>
  <si>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</si>
  <si>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</si>
  <si>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</si>
  <si>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</si>
  <si>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</si>
  <si>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</si>
  <si>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</si>
  <si>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</si>
  <si>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</si>
  <si>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</si>
  <si>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</si>
  <si>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</si>
  <si>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</si>
  <si>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</si>
  <si>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</si>
  <si>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</si>
  <si>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</si>
  <si>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</si>
  <si>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</si>
  <si>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</si>
  <si>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</si>
  <si>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</si>
  <si>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</si>
  <si>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</si>
  <si>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</si>
  <si>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</si>
  <si>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</si>
  <si>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</si>
  <si>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</si>
  <si>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</si>
  <si>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</si>
  <si>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</si>
  <si>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</si>
  <si>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</si>
  <si>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</si>
  <si>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</si>
  <si>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</si>
  <si>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</si>
  <si>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</si>
  <si>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</si>
  <si>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</si>
  <si>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</si>
  <si>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</si>
  <si>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</si>
  <si>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</si>
  <si>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</si>
  <si>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</si>
  <si>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</si>
  <si>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</si>
  <si>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</si>
  <si>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</si>
  <si>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</si>
  <si>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</si>
  <si>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</si>
  <si>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</si>
  <si>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</si>
  <si>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</si>
  <si>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</si>
  <si>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</si>
  <si>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</si>
  <si>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</si>
  <si>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</si>
  <si>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</si>
  <si>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</si>
  <si>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</si>
  <si>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</si>
  <si>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</si>
  <si>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</si>
  <si>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</si>
  <si>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</si>
  <si>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</si>
  <si>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</si>
  <si>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</si>
  <si>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</si>
  <si>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</si>
  <si>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</si>
  <si>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</si>
  <si>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</si>
  <si>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</si>
  <si>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</si>
  <si>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</si>
  <si>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</si>
  <si>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</si>
  <si>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</si>
  <si>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</si>
  <si>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</si>
  <si>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</si>
  <si>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</si>
  <si>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</si>
  <si>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</si>
  <si>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</si>
  <si>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</si>
  <si>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</si>
  <si>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</si>
  <si>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</si>
  <si>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</si>
  <si>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</si>
  <si>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</si>
  <si>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</si>
  <si>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</si>
  <si>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</si>
  <si>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</si>
  <si>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</si>
  <si>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</si>
  <si>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</si>
  <si>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</si>
  <si>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</si>
  <si>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</si>
  <si>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</si>
  <si>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</si>
  <si>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</si>
  <si>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</si>
  <si>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</si>
  <si>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</si>
  <si>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</si>
  <si>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</si>
  <si>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</si>
  <si>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</si>
  <si>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</si>
  <si>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</si>
  <si>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</si>
  <si>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</si>
  <si>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</si>
  <si>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</si>
  <si>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</si>
  <si>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</si>
  <si>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</si>
  <si>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</si>
  <si>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</si>
  <si>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</si>
  <si>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</si>
  <si>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</si>
  <si>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</si>
  <si>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</si>
  <si>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</si>
  <si>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</si>
  <si>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</si>
  <si>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</si>
  <si>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</si>
  <si>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</si>
  <si>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</si>
  <si>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</si>
  <si>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</si>
  <si>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</si>
  <si>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</si>
  <si>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</si>
  <si>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</si>
  <si>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</si>
  <si>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</si>
  <si>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</si>
  <si>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</si>
  <si>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</si>
  <si>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</si>
  <si>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</si>
  <si>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</si>
  <si>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</si>
  <si>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</si>
  <si>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</si>
  <si>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</si>
  <si>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</si>
  <si>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</si>
  <si>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</si>
  <si>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</si>
  <si>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</si>
  <si>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</si>
  <si>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</si>
  <si>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</si>
  <si>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</si>
  <si>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</si>
  <si>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</si>
  <si>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</si>
  <si>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</si>
  <si>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</si>
  <si>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</si>
  <si>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</si>
  <si>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</si>
  <si>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</si>
  <si>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</si>
  <si>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</si>
  <si>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</si>
  <si>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</si>
  <si>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</si>
  <si>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</si>
  <si>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</si>
  <si>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</si>
  <si>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</si>
  <si>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</si>
  <si>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</si>
  <si>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</si>
  <si>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</si>
  <si>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</si>
  <si>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</si>
  <si>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</si>
  <si>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</si>
  <si>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</si>
  <si>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</si>
  <si>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</si>
  <si>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</si>
  <si>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</si>
  <si>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</si>
  <si>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</si>
  <si>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</si>
  <si>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</si>
  <si>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</si>
  <si>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</si>
  <si>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</si>
  <si>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</si>
  <si>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</si>
  <si>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</si>
  <si>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</si>
  <si>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</si>
  <si>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</si>
  <si>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</si>
  <si>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</si>
  <si>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</si>
  <si>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</si>
  <si>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</si>
  <si>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</si>
  <si>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</si>
  <si>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</si>
  <si>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</si>
  <si>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</si>
  <si>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</si>
  <si>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</si>
  <si>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</si>
  <si>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</si>
  <si>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</si>
  <si>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</si>
  <si>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</si>
  <si>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</si>
  <si>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</si>
  <si>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</si>
  <si>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</si>
  <si>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</si>
  <si>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</si>
  <si>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</si>
  <si>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</si>
  <si>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</si>
  <si>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</si>
  <si>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</si>
  <si>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</si>
  <si>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</si>
  <si>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</si>
  <si>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</si>
  <si>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</si>
  <si>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</si>
  <si>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</si>
  <si>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</si>
  <si>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</si>
  <si>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</si>
  <si>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</si>
  <si>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</si>
  <si>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</si>
  <si>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</si>
  <si>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</si>
  <si>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</si>
  <si>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</si>
  <si>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</si>
  <si>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</si>
  <si>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</si>
  <si>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</si>
  <si>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</si>
  <si>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</si>
  <si>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</si>
  <si>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</si>
  <si>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</si>
  <si>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</si>
  <si>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</si>
  <si>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</si>
  <si>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</si>
  <si>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</si>
  <si>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</si>
  <si>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</si>
  <si>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</si>
  <si>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</si>
  <si>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</si>
  <si>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</si>
  <si>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</si>
  <si>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</si>
  <si>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</si>
  <si>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</si>
  <si>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</si>
  <si>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</si>
  <si>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</si>
  <si>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</si>
  <si>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</si>
  <si>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</si>
  <si>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</si>
  <si>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</si>
  <si>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</si>
  <si>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</si>
  <si>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</si>
  <si>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</si>
  <si>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</si>
  <si>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</si>
  <si>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</si>
  <si>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</si>
  <si>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</si>
  <si>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</si>
  <si>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</si>
  <si>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</si>
  <si>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</si>
  <si>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</si>
  <si>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</si>
  <si>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</si>
  <si>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</si>
  <si>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</si>
  <si>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</si>
  <si>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</si>
  <si>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</si>
  <si>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</si>
  <si>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</si>
  <si>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</si>
  <si>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</si>
  <si>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</si>
  <si>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</si>
  <si>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</si>
  <si>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</si>
  <si>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</si>
  <si>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</si>
  <si>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</si>
  <si>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</si>
  <si>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</si>
  <si>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</si>
  <si>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</si>
  <si>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</si>
  <si>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</si>
  <si>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</si>
  <si>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</si>
  <si>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</si>
  <si>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</si>
  <si>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</si>
  <si>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</si>
  <si>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</si>
  <si>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</si>
  <si>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</si>
  <si>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</si>
  <si>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</si>
  <si>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</si>
  <si>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</si>
  <si>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</si>
  <si>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</si>
  <si>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</si>
  <si>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</si>
  <si>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</si>
  <si>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</si>
  <si>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</si>
  <si>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</si>
  <si>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</si>
  <si>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</si>
  <si>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</si>
  <si>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</si>
  <si>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</si>
  <si>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</si>
  <si>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</si>
  <si>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</si>
  <si>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</si>
  <si>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</si>
  <si>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</si>
  <si>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</si>
  <si>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</si>
  <si>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</si>
  <si>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</si>
  <si>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</si>
  <si>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</si>
  <si>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</si>
  <si>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</si>
  <si>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</si>
  <si>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</si>
  <si>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</si>
  <si>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</si>
  <si>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</si>
  <si>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</si>
  <si>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</si>
  <si>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</si>
  <si>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</si>
  <si>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</si>
  <si>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</si>
  <si>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</si>
  <si>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</si>
  <si>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</si>
  <si>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</si>
  <si>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</si>
  <si>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</si>
  <si>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</si>
  <si>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</si>
  <si>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</si>
  <si>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</si>
  <si>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</si>
  <si>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</si>
  <si>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</si>
  <si>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</si>
  <si>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</si>
  <si>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</si>
  <si>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</si>
  <si>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</si>
  <si>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</si>
  <si>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</si>
  <si>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</si>
  <si>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</si>
  <si>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</si>
  <si>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</si>
  <si>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</si>
  <si>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</si>
  <si>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</si>
  <si>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</si>
  <si>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</si>
  <si>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</si>
  <si>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</si>
  <si>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</si>
  <si>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</si>
  <si>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</si>
  <si>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</si>
  <si>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</si>
  <si>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</si>
  <si>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</si>
  <si>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</si>
  <si>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</si>
  <si>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</si>
  <si>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</si>
  <si>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</si>
  <si>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</si>
  <si>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</si>
  <si>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</si>
  <si>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</si>
  <si>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</si>
  <si>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</si>
  <si>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</si>
  <si>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</si>
  <si>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</si>
  <si>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</si>
  <si>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</si>
  <si>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</si>
  <si>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</si>
  <si>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</si>
  <si>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</si>
  <si>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</si>
  <si>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</si>
  <si>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</si>
  <si>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</si>
  <si>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</si>
  <si>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</si>
  <si>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</si>
  <si>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</si>
  <si>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</si>
  <si>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</si>
  <si>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</si>
  <si>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</si>
  <si>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</si>
  <si>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</si>
  <si>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</si>
  <si>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</si>
  <si>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</si>
  <si>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</si>
  <si>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</si>
  <si>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</si>
  <si>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</si>
  <si>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</si>
  <si>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</si>
  <si>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</si>
  <si>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</si>
  <si>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</si>
  <si>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</si>
  <si>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</si>
  <si>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</si>
  <si>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</si>
  <si>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</si>
  <si>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</si>
  <si>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</si>
  <si>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</si>
  <si>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</si>
  <si>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</si>
  <si>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</si>
  <si>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</si>
  <si>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</si>
  <si>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</si>
  <si>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</si>
  <si>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</si>
  <si>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</si>
  <si>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</si>
  <si>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</si>
  <si>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</si>
  <si>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</si>
  <si>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</si>
  <si>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</si>
  <si>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</si>
  <si>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</si>
  <si>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</si>
  <si>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</si>
  <si>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</si>
  <si>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</si>
  <si>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</si>
  <si>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</si>
  <si>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</si>
  <si>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</si>
  <si>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</si>
  <si>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</si>
  <si>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</si>
  <si>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</si>
  <si>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</si>
  <si>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</si>
  <si>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</si>
  <si>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</si>
  <si>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</si>
  <si>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</si>
  <si>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</si>
  <si>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</si>
  <si>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</si>
  <si>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</si>
  <si>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</si>
  <si>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</si>
  <si>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</si>
  <si>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</si>
  <si>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</si>
  <si>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</si>
  <si>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</si>
  <si>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</si>
  <si>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</si>
  <si>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</si>
  <si>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</si>
  <si>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</si>
  <si>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</si>
  <si>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</si>
  <si>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</si>
  <si>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</si>
  <si>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</si>
  <si>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</si>
  <si>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</si>
  <si>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</si>
  <si>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</si>
  <si>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</si>
  <si>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</si>
  <si>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</si>
  <si>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</si>
  <si>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</si>
  <si>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</si>
  <si>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</si>
  <si>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</si>
  <si>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</si>
  <si>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</si>
  <si>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</si>
  <si>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</si>
  <si>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</si>
  <si>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</si>
  <si>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</si>
  <si>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</si>
  <si>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</si>
  <si>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</si>
  <si>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</si>
  <si>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</si>
  <si>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</si>
  <si>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</si>
  <si>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</si>
  <si>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</si>
  <si>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</si>
  <si>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</si>
  <si>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</si>
  <si>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</si>
  <si>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</si>
  <si>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</si>
  <si>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</si>
  <si>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</si>
  <si>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</si>
  <si>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</si>
  <si>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</si>
  <si>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</si>
  <si>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</si>
  <si>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</si>
  <si>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</si>
  <si>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</si>
  <si>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</si>
  <si>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</si>
  <si>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</si>
  <si>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</si>
  <si>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</si>
  <si>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</si>
  <si>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</si>
  <si>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</si>
  <si>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</si>
  <si>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</si>
  <si>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</si>
  <si>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</si>
  <si>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</si>
  <si>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</si>
  <si>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</si>
  <si>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</si>
  <si>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</si>
  <si>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</si>
  <si>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</si>
  <si>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</si>
  <si>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</si>
  <si>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</si>
  <si>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</si>
  <si>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</si>
  <si>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</si>
  <si>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</si>
  <si>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</si>
  <si>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</si>
  <si>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</si>
  <si>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</si>
  <si>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</si>
  <si>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</si>
  <si>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</si>
  <si>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</si>
  <si>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</si>
  <si>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</si>
  <si>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</si>
  <si>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</si>
  <si>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</si>
  <si>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</si>
  <si>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</si>
  <si>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</si>
  <si>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</si>
  <si>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</si>
  <si>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</si>
  <si>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</si>
  <si>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</si>
  <si>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</si>
  <si>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</si>
  <si>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</si>
  <si>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</si>
  <si>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</si>
  <si>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</si>
  <si>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</si>
  <si>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</si>
  <si>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</si>
  <si>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</si>
  <si>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</si>
  <si>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</si>
  <si>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</si>
  <si>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</si>
  <si>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</si>
  <si>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</si>
  <si>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</si>
  <si>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</si>
  <si>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</si>
  <si>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</si>
  <si>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</si>
  <si>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</si>
  <si>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</si>
  <si>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</si>
  <si>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</si>
  <si>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</si>
  <si>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</si>
  <si>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</si>
  <si>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</si>
  <si>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</si>
  <si>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</si>
  <si>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</si>
  <si>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</si>
  <si>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</si>
  <si>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</si>
  <si>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</si>
  <si>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</si>
  <si>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</si>
  <si>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</si>
  <si>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</si>
  <si>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</si>
  <si>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</si>
  <si>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</si>
  <si>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</si>
  <si>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</si>
  <si>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</si>
  <si>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</si>
  <si>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</si>
  <si>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</si>
  <si>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</si>
  <si>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</si>
  <si>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</si>
  <si>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</si>
  <si>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</si>
  <si>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</si>
  <si>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</si>
  <si>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</si>
  <si>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</si>
  <si>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</si>
  <si>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</si>
  <si>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</si>
  <si>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</si>
  <si>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</si>
  <si>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</si>
  <si>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</si>
  <si>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</si>
  <si>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</si>
  <si>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</si>
  <si>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</si>
  <si>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</si>
  <si>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</si>
  <si>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</si>
  <si>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</si>
  <si>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</si>
  <si>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</si>
  <si>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</si>
  <si>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</si>
  <si>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</si>
  <si>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</si>
  <si>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</si>
  <si>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</si>
  <si>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</si>
  <si>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</si>
  <si>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</si>
  <si>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</si>
  <si>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</si>
  <si>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</si>
  <si>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</si>
  <si>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</si>
  <si>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</si>
  <si>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</si>
  <si>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</si>
  <si>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</si>
  <si>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</si>
  <si>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</si>
  <si>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</si>
  <si>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</si>
  <si>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</si>
  <si>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</si>
  <si>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</si>
  <si>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</si>
  <si>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</si>
  <si>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</si>
  <si>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</si>
  <si>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</si>
  <si>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</si>
  <si>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</si>
  <si>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</si>
  <si>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</si>
  <si>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</si>
  <si>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</si>
  <si>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</si>
  <si>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</si>
  <si>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</si>
  <si>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</si>
  <si>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</si>
  <si>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</si>
  <si>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</si>
  <si>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</si>
  <si>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</si>
  <si>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</si>
  <si>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</si>
  <si>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</si>
  <si>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</si>
  <si>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</si>
  <si>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</si>
  <si>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</si>
  <si>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</si>
  <si>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</si>
  <si>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</si>
  <si>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</si>
  <si>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</si>
  <si>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</si>
  <si>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</si>
  <si>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</si>
  <si>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</si>
  <si>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</si>
  <si>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</si>
  <si>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</si>
  <si>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</si>
  <si>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</si>
  <si>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</si>
  <si>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</si>
  <si>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</si>
  <si>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</si>
  <si>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</si>
  <si>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</si>
  <si>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</si>
  <si>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</si>
  <si>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</si>
  <si>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</si>
  <si>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</si>
  <si>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</si>
  <si>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</si>
  <si>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</si>
  <si>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</si>
  <si>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</si>
  <si>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</si>
  <si>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</si>
  <si>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</si>
  <si>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</si>
  <si>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</si>
  <si>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</si>
  <si>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</si>
  <si>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</si>
  <si>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</si>
  <si>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</si>
  <si>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</si>
  <si>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</si>
  <si>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</si>
  <si>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</si>
  <si>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</si>
  <si>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</si>
  <si>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</si>
  <si>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</si>
  <si>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</si>
  <si>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</si>
  <si>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</si>
  <si>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</si>
  <si>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</si>
  <si>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</si>
  <si>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</si>
  <si>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</si>
  <si>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</si>
  <si>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</si>
  <si>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</si>
  <si>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</si>
  <si>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</si>
  <si>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</si>
  <si>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</si>
  <si>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</si>
  <si>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</si>
  <si>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</si>
  <si>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</si>
  <si>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</si>
  <si>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</si>
  <si>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</si>
  <si>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</si>
  <si>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</si>
  <si>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</si>
  <si>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</si>
  <si>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</si>
  <si>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</si>
  <si>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</si>
  <si>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</si>
  <si>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</si>
  <si>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</si>
  <si>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</si>
  <si>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</si>
  <si>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</si>
  <si>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</si>
  <si>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</si>
  <si>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</si>
  <si>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</si>
  <si>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</si>
  <si>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</si>
  <si>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</si>
  <si>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</si>
  <si>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</si>
  <si>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</si>
  <si>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</si>
  <si>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</si>
  <si>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</si>
  <si>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</si>
  <si>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</si>
  <si>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</si>
  <si>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</si>
  <si>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</si>
  <si>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</si>
  <si>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</si>
  <si>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</si>
  <si>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</si>
  <si>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</si>
  <si>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</si>
  <si>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</si>
  <si>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</si>
  <si>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</si>
  <si>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</si>
  <si>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</si>
  <si>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</si>
  <si>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</si>
  <si>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</si>
  <si>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</si>
  <si>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</si>
  <si>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</si>
  <si>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</si>
  <si>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</si>
  <si>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</si>
  <si>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</si>
  <si>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</si>
  <si>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</si>
  <si>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</si>
  <si>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</si>
  <si>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</si>
  <si>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</si>
  <si>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</si>
  <si>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</si>
  <si>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</si>
  <si>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</si>
  <si>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</si>
  <si>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</si>
  <si>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</si>
  <si>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</si>
  <si>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</si>
  <si>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</si>
  <si>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</si>
  <si>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</si>
  <si>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</si>
  <si>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</si>
  <si>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</si>
  <si>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</si>
  <si>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</si>
  <si>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</si>
  <si>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</si>
  <si>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</si>
  <si>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</si>
  <si>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</si>
  <si>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</si>
  <si>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</si>
  <si>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</si>
  <si>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</si>
  <si>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</si>
  <si>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</si>
  <si>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</si>
  <si>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</si>
  <si>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</si>
  <si>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</si>
  <si>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</si>
  <si>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</si>
  <si>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</si>
  <si>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</si>
  <si>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</si>
  <si>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</si>
  <si>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</si>
  <si>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</si>
  <si>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</si>
  <si>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</si>
  <si>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</si>
  <si>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</si>
  <si>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</si>
  <si>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</si>
  <si>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</si>
  <si>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</si>
  <si>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</si>
  <si>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</si>
  <si>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</si>
  <si>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</si>
  <si>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</si>
  <si>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</si>
  <si>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</si>
  <si>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</si>
  <si>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</si>
  <si>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</si>
  <si>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</si>
  <si>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</si>
  <si>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</si>
  <si>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</si>
  <si>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</si>
  <si>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</si>
  <si>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</si>
  <si>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</si>
  <si>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</si>
  <si>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</si>
  <si>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</si>
  <si>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</si>
  <si>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</si>
  <si>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</si>
  <si>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</si>
  <si>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</si>
  <si>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</si>
  <si>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</si>
  <si>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</si>
  <si>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</si>
  <si>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</si>
  <si>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</si>
  <si>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</si>
  <si>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</si>
  <si>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</si>
  <si>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</si>
  <si>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</si>
  <si>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</si>
  <si>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</si>
  <si>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</si>
  <si>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</si>
  <si>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</si>
  <si>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</si>
  <si>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</si>
  <si>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</si>
  <si>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</si>
  <si>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</si>
  <si>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</si>
  <si>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</si>
  <si>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</si>
  <si>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</si>
  <si>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</si>
  <si>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</si>
  <si>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</si>
  <si>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</si>
  <si>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</si>
  <si>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</si>
  <si>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</si>
  <si>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</si>
  <si>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</si>
  <si>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</si>
  <si>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</si>
  <si>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</si>
  <si>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</si>
  <si>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</si>
  <si>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</si>
  <si>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</si>
  <si>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</si>
  <si>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</si>
  <si>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</si>
  <si>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</si>
  <si>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</si>
  <si>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</si>
  <si>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</si>
  <si>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</si>
  <si>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</si>
  <si>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</si>
  <si>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</si>
  <si>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</si>
  <si>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</si>
  <si>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</si>
  <si>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</si>
  <si>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</si>
  <si>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</si>
  <si>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</si>
  <si>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</si>
  <si>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</si>
  <si>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</si>
  <si>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</si>
  <si>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</si>
  <si>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</si>
  <si>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</si>
  <si>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</si>
  <si>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</si>
  <si>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</si>
  <si>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</si>
  <si>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</si>
  <si>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</si>
  <si>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</si>
  <si>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</si>
  <si>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</si>
  <si>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</si>
  <si>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</si>
  <si>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</si>
  <si>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</si>
  <si>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</si>
  <si>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</si>
  <si>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</si>
  <si>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</si>
  <si>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</si>
  <si>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</si>
  <si>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</si>
  <si>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</si>
  <si>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</si>
  <si>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</si>
  <si>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</si>
  <si>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</si>
  <si>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</si>
  <si>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</si>
  <si>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</si>
  <si>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</si>
  <si>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</si>
  <si>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</si>
  <si>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</si>
  <si>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</si>
  <si>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</si>
  <si>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</si>
  <si>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</si>
  <si>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</si>
  <si>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</si>
  <si>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</si>
  <si>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</si>
  <si>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</si>
  <si>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</si>
  <si>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</si>
  <si>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</si>
  <si>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</si>
  <si>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</si>
  <si>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</si>
  <si>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</si>
  <si>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</si>
  <si>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</si>
  <si>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</si>
  <si>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</si>
  <si>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</si>
  <si>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</si>
  <si>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</si>
  <si>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</si>
  <si>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</si>
  <si>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</si>
  <si>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</si>
  <si>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</si>
  <si>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</si>
  <si>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</si>
  <si>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</si>
  <si>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</si>
  <si>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</si>
  <si>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</si>
  <si>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</si>
  <si>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</si>
  <si>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</si>
  <si>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</si>
  <si>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</si>
  <si>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</si>
  <si>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</si>
  <si>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</si>
  <si>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</si>
  <si>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</si>
  <si>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</si>
  <si>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</si>
  <si>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</si>
  <si>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</si>
  <si>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</si>
  <si>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</si>
  <si>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</si>
  <si>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</si>
  <si>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</si>
  <si>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</si>
  <si>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</si>
  <si>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</si>
  <si>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</si>
  <si>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</si>
  <si>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</si>
  <si>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</si>
  <si>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</si>
  <si>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</si>
  <si>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</si>
  <si>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</si>
  <si>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</si>
  <si>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</si>
  <si>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</si>
  <si>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</si>
  <si>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</si>
  <si>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</si>
  <si>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</si>
  <si>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</si>
  <si>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</si>
  <si>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</si>
  <si>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</si>
  <si>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</si>
  <si>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</si>
  <si>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</si>
  <si>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</si>
  <si>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</si>
  <si>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</si>
  <si>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</si>
  <si>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</si>
  <si>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</si>
  <si>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</si>
  <si>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</si>
  <si>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</si>
  <si>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</si>
  <si>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</si>
  <si>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</si>
  <si>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</si>
  <si>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</si>
  <si>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</si>
  <si>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</si>
  <si>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</si>
  <si>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</si>
  <si>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</si>
  <si>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</si>
  <si>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</si>
  <si>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</si>
  <si>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</si>
  <si>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</si>
  <si>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</si>
  <si>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</si>
  <si>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</si>
  <si>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</si>
  <si>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</si>
  <si>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</si>
  <si>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</si>
  <si>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</si>
  <si>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</si>
  <si>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</si>
  <si>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</si>
  <si>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</si>
  <si>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</si>
  <si>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</si>
  <si>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</si>
  <si>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</si>
  <si>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</si>
  <si>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</si>
  <si>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</si>
  <si>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</si>
  <si>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</si>
  <si>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</si>
  <si>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</si>
  <si>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</si>
  <si>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</si>
  <si>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</si>
  <si>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</si>
  <si>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</si>
  <si>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</si>
  <si>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</si>
  <si>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</si>
  <si>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</si>
  <si>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</si>
  <si>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</si>
  <si>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</si>
  <si>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</si>
  <si>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</si>
  <si>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</si>
  <si>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</si>
  <si>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</si>
  <si>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</si>
  <si>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</si>
  <si>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</si>
  <si>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</si>
  <si>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</si>
  <si>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</si>
  <si>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</si>
  <si>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</si>
  <si>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</si>
  <si>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</si>
  <si>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</si>
  <si>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</si>
  <si>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</si>
  <si>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</si>
  <si>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</si>
  <si>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</si>
  <si>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</si>
  <si>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</si>
  <si>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</si>
  <si>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</si>
  <si>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</si>
  <si>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</si>
  <si>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</si>
  <si>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</si>
  <si>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</si>
  <si>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</si>
  <si>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</si>
  <si>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</si>
  <si>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</si>
  <si>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</si>
  <si>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</si>
  <si>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</si>
  <si>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</si>
  <si>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</si>
  <si>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</si>
  <si>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</si>
  <si>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</si>
  <si>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</si>
  <si>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</si>
  <si>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</si>
  <si>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</si>
  <si>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</si>
  <si>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</si>
  <si>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</si>
  <si>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</si>
  <si>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</si>
  <si>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</si>
  <si>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</si>
  <si>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</si>
  <si>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</si>
  <si>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</si>
  <si>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</si>
  <si>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</si>
  <si>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</si>
  <si>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</si>
  <si>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</si>
  <si>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</si>
  <si>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</si>
  <si>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</si>
  <si>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</si>
  <si>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</si>
  <si>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</si>
  <si>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</si>
  <si>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</si>
  <si>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</si>
  <si>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</si>
  <si>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</si>
  <si>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</si>
  <si>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</si>
  <si>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</si>
  <si>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</si>
  <si>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</si>
  <si>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</si>
  <si>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</si>
  <si>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</si>
  <si>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</si>
  <si>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</si>
  <si>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</si>
  <si>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</si>
  <si>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</si>
  <si>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</si>
  <si>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</si>
  <si>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</si>
  <si>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</si>
  <si>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</si>
  <si>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</si>
  <si>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</si>
  <si>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</si>
  <si>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</si>
  <si>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</si>
  <si>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</si>
  <si>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</si>
  <si>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</si>
  <si>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</si>
  <si>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</si>
  <si>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</si>
  <si>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</si>
  <si>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</si>
  <si>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</si>
  <si>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</si>
  <si>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</si>
  <si>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</si>
  <si>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</si>
  <si>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</si>
  <si>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</si>
  <si>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</si>
  <si>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</si>
  <si>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</si>
  <si>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</si>
  <si>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</si>
  <si>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</si>
  <si>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</si>
  <si>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</si>
  <si>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</si>
  <si>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</si>
  <si>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</si>
  <si>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</si>
  <si>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</si>
  <si>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</si>
  <si>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</si>
  <si>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</si>
  <si>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</si>
  <si>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</si>
  <si>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</si>
  <si>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</si>
  <si>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</si>
  <si>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</si>
  <si>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</si>
  <si>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</si>
  <si>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</si>
  <si>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</si>
  <si>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</si>
  <si>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</si>
  <si>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</si>
  <si>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</si>
  <si>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</si>
  <si>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</si>
  <si>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</si>
  <si>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</si>
  <si>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</si>
  <si>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</si>
  <si>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</si>
  <si>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</si>
  <si>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</si>
  <si>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</si>
  <si>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</si>
  <si>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</si>
  <si>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</si>
  <si>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</si>
  <si>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</si>
  <si>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</si>
  <si>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</si>
  <si>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</si>
  <si>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</si>
  <si>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</si>
  <si>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</si>
  <si>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</si>
  <si>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</si>
  <si>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</si>
  <si>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</si>
  <si>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</si>
  <si>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</si>
  <si>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</si>
  <si>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</si>
  <si>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</si>
  <si>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</si>
  <si>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</si>
  <si>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</si>
  <si>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</si>
  <si>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</si>
  <si>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</si>
  <si>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</si>
  <si>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</si>
  <si>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</si>
  <si>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</si>
  <si>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</si>
  <si>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</si>
  <si>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</si>
  <si>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</si>
  <si>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</si>
  <si>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</si>
  <si>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</si>
  <si>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</si>
  <si>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</si>
  <si>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</si>
  <si>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</si>
  <si>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</si>
  <si>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</si>
  <si>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</si>
  <si>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</si>
  <si>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</si>
  <si>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</si>
  <si>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</si>
  <si>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</si>
  <si>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</si>
  <si>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</si>
  <si>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</si>
  <si>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</si>
  <si>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</si>
  <si>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</si>
  <si>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</si>
  <si>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</si>
  <si>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</si>
  <si>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</si>
  <si>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</si>
  <si>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</si>
  <si>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</si>
  <si>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</si>
  <si>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</si>
  <si>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</si>
  <si>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</si>
  <si>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</si>
  <si>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</si>
  <si>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</si>
  <si>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</si>
  <si>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</si>
  <si>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</si>
  <si>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</si>
  <si>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</si>
  <si>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</si>
  <si>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</si>
  <si>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</si>
  <si>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</si>
  <si>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</si>
  <si>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</si>
  <si>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</si>
  <si>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</si>
  <si>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</si>
  <si>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</si>
  <si>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</si>
  <si>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</si>
  <si>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</si>
  <si>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</si>
  <si>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</si>
  <si>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</si>
  <si>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</si>
  <si>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</si>
  <si>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</si>
  <si>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</si>
  <si>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</si>
  <si>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</si>
  <si>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</si>
  <si>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</si>
  <si>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</si>
  <si>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</si>
  <si>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</si>
  <si>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</si>
  <si>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</si>
  <si>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</si>
  <si>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</si>
  <si>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</si>
  <si>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</si>
  <si>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</si>
  <si>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</si>
  <si>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</si>
  <si>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</si>
  <si>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</si>
  <si>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</si>
  <si>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</si>
  <si>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</si>
  <si>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</si>
  <si>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</si>
  <si>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</si>
  <si>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</si>
  <si>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</si>
  <si>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</si>
  <si>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</si>
  <si>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</si>
  <si>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</si>
  <si>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</si>
  <si>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</si>
  <si>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</si>
  <si>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</si>
  <si>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</si>
  <si>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</si>
  <si>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</si>
  <si>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</si>
  <si>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</si>
  <si>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</si>
  <si>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</si>
  <si>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</si>
  <si>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</si>
  <si>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</si>
  <si>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</si>
  <si>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</si>
  <si>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</si>
  <si>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</si>
  <si>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</si>
  <si>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</si>
  <si>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</si>
  <si>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</si>
  <si>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</si>
  <si>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</si>
  <si>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</si>
  <si>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</si>
  <si>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</si>
  <si>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</si>
  <si>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</si>
  <si>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</si>
  <si>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</si>
  <si>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</si>
  <si>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</si>
  <si>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</si>
  <si>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</si>
  <si>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</si>
  <si>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</si>
  <si>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</si>
  <si>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</si>
  <si>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</si>
  <si>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</si>
  <si>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</si>
  <si>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</si>
  <si>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</si>
  <si>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</si>
  <si>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</si>
  <si>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</si>
  <si>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</si>
  <si>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</si>
  <si>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</si>
  <si>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</si>
  <si>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</si>
  <si>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</si>
  <si>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</si>
  <si>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</si>
  <si>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</si>
  <si>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</si>
  <si>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</si>
  <si>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</si>
  <si>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</si>
  <si>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</si>
  <si>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</si>
  <si>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</si>
  <si>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</si>
  <si>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</si>
  <si>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</si>
  <si>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</si>
  <si>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</si>
  <si>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</si>
  <si>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</si>
  <si>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</si>
  <si>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</si>
  <si>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</si>
  <si>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</si>
  <si>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</si>
  <si>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</si>
  <si>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</si>
  <si>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</si>
  <si>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</si>
  <si>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</si>
  <si>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</si>
  <si>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</si>
  <si>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</si>
  <si>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</si>
  <si>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</si>
  <si>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</si>
  <si>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</si>
  <si>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</si>
  <si>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</si>
  <si>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</si>
  <si>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</si>
  <si>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</si>
  <si>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</si>
  <si>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</si>
  <si>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</si>
  <si>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</si>
  <si>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</si>
  <si>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</si>
  <si>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</si>
  <si>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</si>
  <si>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</si>
  <si>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</si>
  <si>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</si>
  <si>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</si>
  <si>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</si>
  <si>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</si>
  <si>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</si>
  <si>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</si>
  <si>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</si>
  <si>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</si>
  <si>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</si>
  <si>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</si>
  <si>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</si>
  <si>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</si>
  <si>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</si>
  <si>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</si>
  <si>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</si>
  <si>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</si>
  <si>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</si>
  <si>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</si>
  <si>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</si>
  <si>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</si>
  <si>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</si>
  <si>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</si>
  <si>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</si>
  <si>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</si>
  <si>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</si>
  <si>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</si>
  <si>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</si>
  <si>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</si>
  <si>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</si>
  <si>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</si>
  <si>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</si>
  <si>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</si>
  <si>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</si>
  <si>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</si>
  <si>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</si>
  <si>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</si>
  <si>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</si>
  <si>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</si>
  <si>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</si>
  <si>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</si>
  <si>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</si>
  <si>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</si>
  <si>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</si>
  <si>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</si>
  <si>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</si>
  <si>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</si>
  <si>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</si>
  <si>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</si>
  <si>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</si>
  <si>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</si>
  <si>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</si>
  <si>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</si>
  <si>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</si>
  <si>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</si>
  <si>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</si>
  <si>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</si>
  <si>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</si>
  <si>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</si>
  <si>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</si>
  <si>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</si>
  <si>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</si>
  <si>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</si>
  <si>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</si>
  <si>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</si>
  <si>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</si>
  <si>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</si>
  <si>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</si>
  <si>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</si>
  <si>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</si>
  <si>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</si>
  <si>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</si>
  <si>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</si>
  <si>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</si>
  <si>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</si>
  <si>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</si>
  <si>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</si>
  <si>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</si>
  <si>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</si>
  <si>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</si>
  <si>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</si>
  <si>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</si>
  <si>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</si>
  <si>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</si>
  <si>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</si>
  <si>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</si>
  <si>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</si>
  <si>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</si>
  <si>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</si>
  <si>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</si>
  <si>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</si>
  <si>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</si>
  <si>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</si>
  <si>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</si>
  <si>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</si>
  <si>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</si>
  <si>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</si>
  <si>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</si>
  <si>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</si>
  <si>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</si>
  <si>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</si>
  <si>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</si>
  <si>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</si>
  <si>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</si>
  <si>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</si>
  <si>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</si>
  <si>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</si>
  <si>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</si>
  <si>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</si>
  <si>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</si>
  <si>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</si>
  <si>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</si>
  <si>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</si>
  <si>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</si>
  <si>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</si>
  <si>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</si>
  <si>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</si>
  <si>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</si>
  <si>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</si>
  <si>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</si>
  <si>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</si>
  <si>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</si>
  <si>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</si>
  <si>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</si>
  <si>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</si>
  <si>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</si>
  <si>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</si>
  <si>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</si>
  <si>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</si>
  <si>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</si>
  <si>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</si>
  <si>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</si>
  <si>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</si>
  <si>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</si>
  <si>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</si>
  <si>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</si>
  <si>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</si>
  <si>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</si>
  <si>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</si>
  <si>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</si>
  <si>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</si>
  <si>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</si>
  <si>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</si>
  <si>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</si>
  <si>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</si>
  <si>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</si>
  <si>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</si>
  <si>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</si>
  <si>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</si>
  <si>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</si>
  <si>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</si>
  <si>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</si>
  <si>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</si>
  <si>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</si>
  <si>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</si>
  <si>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</si>
  <si>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</si>
  <si>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</si>
  <si>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</si>
  <si>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</si>
  <si>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</si>
  <si>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</si>
  <si>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</si>
  <si>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</si>
  <si>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</si>
  <si>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</si>
  <si>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</si>
  <si>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</si>
  <si>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</si>
  <si>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</si>
  <si>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</si>
  <si>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</si>
  <si>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</si>
  <si>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</si>
  <si>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</si>
  <si>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</si>
  <si>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</si>
  <si>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</si>
  <si>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</si>
  <si>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</si>
  <si>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</si>
  <si>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</si>
  <si>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</si>
  <si>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</si>
  <si>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</si>
  <si>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</si>
  <si>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</si>
  <si>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</si>
  <si>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</si>
  <si>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</si>
  <si>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</si>
  <si>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</si>
  <si>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</si>
  <si>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</si>
  <si>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</si>
  <si>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</si>
  <si>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</si>
  <si>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</si>
  <si>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</si>
  <si>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</si>
  <si>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</si>
  <si>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</si>
  <si>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</si>
  <si>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</si>
  <si>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</si>
  <si>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</si>
  <si>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</si>
  <si>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</si>
  <si>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</si>
  <si>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</si>
  <si>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</si>
  <si>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</si>
  <si>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</si>
  <si>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</si>
  <si>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</si>
  <si>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</si>
  <si>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</si>
  <si>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</si>
  <si>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</si>
  <si>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</si>
  <si>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</si>
  <si>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</si>
  <si>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</si>
  <si>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</si>
  <si>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</si>
  <si>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</si>
  <si>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</si>
  <si>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</si>
  <si>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</si>
  <si>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</si>
  <si>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</si>
  <si>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</si>
  <si>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</si>
  <si>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</si>
  <si>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</si>
  <si>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</si>
  <si>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</si>
  <si>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</si>
  <si>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</si>
  <si>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</si>
  <si>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</si>
  <si>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</si>
  <si>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</si>
  <si>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</si>
  <si>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</si>
  <si>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</si>
  <si>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</si>
  <si>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</si>
  <si>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</si>
  <si>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</si>
  <si>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</si>
  <si>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</si>
  <si>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</si>
  <si>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</si>
  <si>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</si>
  <si>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</si>
  <si>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</si>
  <si>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</si>
  <si>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</si>
  <si>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</si>
  <si>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</si>
  <si>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</si>
  <si>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</si>
  <si>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</si>
  <si>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</si>
  <si>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</si>
  <si>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</si>
  <si>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</si>
  <si>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</si>
  <si>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</si>
  <si>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</si>
  <si>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</si>
  <si>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</si>
  <si>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</si>
  <si>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</si>
  <si>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</si>
  <si>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</si>
  <si>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</si>
  <si>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</si>
  <si>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</si>
  <si>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</si>
  <si>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</si>
  <si>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</si>
  <si>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</si>
  <si>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</si>
  <si>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</si>
  <si>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</si>
  <si>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</si>
  <si>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</si>
  <si>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</si>
  <si>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</si>
  <si>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</si>
  <si>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</si>
  <si>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</si>
  <si>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</si>
  <si>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</si>
  <si>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</si>
  <si>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</si>
  <si>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</si>
  <si>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</si>
  <si>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</si>
  <si>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</si>
  <si>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</si>
  <si>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</si>
  <si>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</si>
  <si>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</si>
  <si>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</si>
  <si>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</si>
  <si>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</si>
  <si>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</si>
  <si>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</si>
  <si>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</si>
  <si>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</si>
  <si>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</si>
  <si>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</si>
  <si>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</si>
  <si>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</si>
  <si>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</si>
  <si>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</si>
  <si>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</si>
  <si>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</si>
  <si>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</si>
  <si>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</si>
  <si>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</si>
  <si>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</si>
  <si>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</si>
  <si>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</si>
  <si>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</si>
  <si>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</si>
  <si>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</si>
  <si>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</si>
  <si>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</si>
  <si>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</si>
  <si>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</si>
  <si>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</si>
  <si>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</si>
  <si>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</si>
  <si>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</si>
  <si>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</si>
  <si>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</si>
  <si>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</si>
  <si>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</si>
  <si>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</si>
  <si>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</si>
  <si>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</si>
  <si>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</si>
  <si>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</si>
  <si>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</si>
  <si>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</si>
  <si>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</si>
  <si>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</si>
  <si>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</si>
  <si>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</si>
  <si>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</si>
  <si>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</si>
  <si>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</si>
  <si>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</si>
  <si>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</si>
  <si>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</si>
  <si>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</si>
  <si>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</si>
  <si>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</si>
  <si>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</si>
  <si>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</si>
  <si>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</si>
  <si>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</si>
  <si>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</si>
  <si>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</si>
  <si>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</si>
  <si>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</si>
  <si>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</si>
  <si>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</si>
  <si>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</si>
  <si>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</si>
  <si>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</si>
  <si>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</si>
  <si>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</si>
  <si>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</si>
  <si>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</si>
  <si>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</si>
  <si>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</si>
  <si>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</si>
  <si>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</si>
  <si>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</si>
  <si>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</si>
  <si>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</si>
  <si>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</si>
  <si>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</si>
  <si>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</si>
  <si>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</si>
  <si>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</si>
  <si>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</si>
  <si>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</si>
  <si>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</si>
  <si>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</si>
  <si>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</si>
  <si>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</si>
  <si>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</si>
  <si>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</si>
  <si>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</si>
  <si>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</si>
  <si>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</si>
  <si>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</si>
  <si>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</si>
  <si>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</si>
  <si>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</si>
  <si>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</si>
  <si>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</si>
  <si>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</si>
  <si>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</si>
  <si>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</si>
  <si>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</si>
  <si>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</si>
  <si>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</si>
  <si>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</si>
  <si>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</si>
  <si>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</si>
  <si>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</si>
  <si>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</si>
  <si>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</si>
  <si>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</si>
  <si>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</si>
  <si>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</si>
  <si>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</si>
  <si>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</si>
  <si>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</si>
  <si>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</si>
  <si>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</si>
  <si>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</si>
  <si>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</si>
  <si>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</si>
  <si>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</si>
  <si>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</si>
  <si>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</si>
  <si>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</si>
  <si>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</si>
  <si>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</si>
  <si>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</si>
  <si>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</si>
  <si>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</si>
  <si>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</si>
  <si>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</si>
  <si>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</si>
  <si>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</si>
  <si>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</si>
  <si>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</si>
  <si>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</si>
  <si>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</si>
  <si>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</si>
  <si>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</si>
  <si>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</si>
  <si>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</si>
  <si>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</si>
  <si>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</si>
  <si>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</si>
  <si>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</si>
  <si>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</si>
  <si>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</si>
  <si>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</si>
  <si>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</si>
  <si>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</si>
  <si>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</si>
  <si>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</si>
  <si>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</si>
  <si>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</si>
  <si>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</si>
  <si>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</si>
  <si>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</si>
  <si>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</si>
  <si>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</si>
  <si>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</si>
  <si>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</si>
  <si>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</si>
  <si>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</si>
  <si>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</si>
  <si>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</si>
  <si>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</si>
  <si>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</si>
  <si>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</si>
  <si>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</si>
  <si>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</si>
  <si>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</si>
  <si>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</si>
  <si>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</si>
  <si>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</si>
  <si>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</si>
  <si>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</si>
  <si>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</si>
  <si>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</si>
  <si>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</si>
  <si>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</si>
  <si>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</si>
  <si>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</si>
  <si>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</si>
  <si>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</si>
  <si>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</si>
  <si>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</si>
  <si>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</si>
  <si>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</si>
  <si>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</si>
  <si>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</si>
  <si>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</si>
  <si>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</si>
  <si>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</si>
  <si>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</si>
  <si>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</si>
  <si>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</si>
  <si>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</si>
  <si>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</si>
  <si>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</si>
  <si>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</si>
  <si>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</si>
  <si>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</si>
  <si>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</si>
  <si>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</si>
  <si>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</si>
  <si>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</si>
  <si>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</si>
  <si>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</si>
  <si>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</si>
  <si>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</si>
  <si>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</si>
  <si>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</si>
  <si>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</si>
  <si>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</si>
  <si>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</si>
  <si>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</si>
  <si>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</si>
  <si>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</si>
  <si>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</si>
  <si>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</si>
  <si>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</si>
  <si>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</si>
  <si>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</si>
  <si>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</si>
  <si>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</si>
  <si>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</si>
  <si>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</si>
  <si>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</si>
  <si>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</si>
  <si>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</si>
  <si>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</si>
  <si>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</si>
  <si>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</si>
  <si>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</si>
  <si>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</si>
  <si>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</si>
  <si>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</si>
  <si>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</si>
  <si>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</si>
  <si>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</si>
  <si>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</si>
  <si>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</si>
  <si>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</si>
  <si>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</si>
  <si>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</si>
  <si>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</si>
  <si>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</si>
  <si>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</si>
  <si>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</si>
  <si>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</si>
  <si>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</si>
  <si>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</si>
  <si>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</si>
  <si>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</si>
  <si>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</si>
  <si>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</si>
  <si>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</si>
  <si>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</si>
  <si>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</si>
  <si>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</si>
  <si>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</si>
  <si>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</si>
  <si>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</si>
  <si>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</si>
  <si>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</si>
  <si>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</si>
  <si>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</si>
  <si>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</si>
  <si>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</si>
  <si>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</si>
  <si>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</si>
  <si>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</si>
  <si>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</si>
  <si>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</si>
  <si>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</si>
  <si>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</si>
  <si>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</si>
  <si>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</si>
  <si>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</si>
  <si>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</si>
  <si>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</si>
  <si>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</si>
  <si>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</si>
  <si>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</si>
  <si>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</si>
  <si>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</si>
  <si>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</si>
  <si>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</si>
  <si>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</si>
  <si>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</si>
  <si>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</si>
  <si>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</si>
  <si>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</si>
  <si>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</si>
  <si>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</si>
  <si>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</si>
  <si>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</si>
  <si>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</si>
  <si>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</si>
  <si>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</si>
  <si>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</si>
  <si>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</si>
  <si>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</si>
  <si>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</si>
  <si>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</si>
  <si>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</si>
  <si>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</si>
  <si>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</si>
  <si>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</si>
  <si>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</si>
  <si>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</si>
  <si>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</si>
  <si>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</si>
  <si>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</si>
  <si>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</si>
  <si>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</si>
  <si>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</si>
  <si>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</si>
  <si>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</si>
  <si>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</si>
  <si>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</si>
  <si>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</si>
  <si>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</si>
  <si>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</si>
  <si>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</si>
  <si>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</si>
  <si>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</si>
  <si>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</si>
  <si>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</si>
  <si>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</si>
  <si>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</si>
  <si>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</si>
  <si>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</si>
  <si>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</si>
  <si>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</si>
  <si>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</si>
  <si>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</si>
  <si>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</si>
  <si>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</si>
  <si>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</si>
  <si>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</si>
  <si>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</si>
  <si>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</si>
  <si>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</si>
  <si>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</si>
  <si>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</si>
  <si>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</si>
  <si>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</si>
  <si>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</si>
  <si>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</si>
  <si>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</si>
  <si>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</si>
  <si>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</si>
  <si>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</si>
  <si>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</si>
  <si>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</si>
  <si>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</si>
  <si>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</si>
  <si>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</si>
  <si>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</si>
  <si>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</si>
  <si>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</si>
  <si>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</si>
  <si>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</si>
  <si>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</si>
  <si>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</si>
  <si>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</si>
  <si>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</si>
  <si>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</si>
  <si>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</si>
  <si>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</si>
  <si>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</si>
  <si>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</si>
  <si>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</si>
  <si>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</si>
  <si>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</si>
  <si>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</si>
  <si>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</si>
  <si>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</si>
  <si>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</si>
  <si>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</si>
  <si>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</si>
  <si>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</si>
  <si>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</si>
  <si>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</si>
  <si>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</si>
  <si>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</si>
  <si>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</si>
  <si>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</si>
  <si>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</si>
  <si>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</si>
  <si>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</si>
  <si>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</si>
  <si>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</si>
  <si>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</si>
  <si>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</si>
  <si>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</si>
  <si>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</si>
  <si>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</si>
  <si>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</si>
  <si>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</si>
  <si>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</si>
  <si>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</si>
  <si>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</si>
  <si>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</si>
  <si>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</si>
  <si>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</si>
  <si>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</si>
  <si>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</si>
  <si>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</si>
  <si>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</si>
  <si>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</si>
  <si>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</si>
  <si>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</si>
  <si>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</si>
  <si>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</si>
  <si>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</si>
  <si>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</si>
  <si>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</si>
  <si>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</si>
  <si>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</si>
  <si>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</si>
  <si>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</si>
  <si>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</si>
  <si>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</si>
  <si>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</si>
  <si>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</si>
  <si>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</si>
  <si>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</si>
  <si>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</si>
  <si>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</si>
  <si>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</si>
  <si>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</si>
  <si>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</si>
  <si>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</si>
  <si>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</si>
  <si>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</si>
  <si>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</si>
  <si>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</si>
  <si>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</si>
  <si>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</si>
  <si>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</si>
  <si>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</si>
  <si>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</si>
  <si>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</si>
  <si>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</si>
  <si>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</si>
  <si>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</si>
  <si>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</si>
  <si>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</si>
  <si>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</si>
  <si>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</si>
  <si>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</si>
  <si>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</si>
  <si>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</si>
  <si>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</si>
  <si>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</si>
  <si>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</si>
  <si>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</si>
  <si>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</si>
  <si>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</si>
  <si>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</si>
  <si>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</si>
  <si>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</si>
  <si>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</si>
  <si>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</si>
  <si>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</si>
  <si>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</si>
  <si>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</si>
  <si>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</si>
  <si>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</si>
  <si>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</si>
  <si>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</si>
  <si>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</si>
  <si>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</si>
  <si>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</si>
  <si>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</si>
  <si>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</si>
  <si>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</si>
  <si>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</si>
  <si>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</si>
  <si>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</si>
  <si>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</si>
  <si>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</si>
  <si>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</si>
  <si>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</si>
  <si>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</si>
  <si>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</si>
  <si>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</si>
  <si>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</si>
  <si>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</si>
  <si>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</si>
  <si>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</si>
  <si>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</si>
  <si>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</si>
  <si>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</si>
  <si>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</si>
  <si>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</si>
  <si>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</si>
  <si>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</si>
  <si>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</si>
  <si>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</si>
  <si>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</si>
  <si>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</si>
  <si>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</si>
  <si>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</si>
  <si>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</si>
  <si>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</si>
  <si>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</si>
  <si>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</si>
  <si>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</si>
  <si>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</si>
  <si>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</si>
  <si>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</si>
  <si>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</si>
  <si>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</si>
  <si>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</si>
  <si>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</si>
  <si>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</si>
  <si>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</si>
  <si>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</si>
  <si>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</si>
  <si>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</si>
  <si>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</si>
  <si>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</si>
  <si>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</si>
  <si>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</si>
  <si>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</si>
  <si>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</si>
  <si>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</si>
  <si>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</si>
  <si>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</si>
  <si>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</si>
  <si>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</si>
  <si>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</si>
  <si>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</si>
  <si>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</si>
  <si>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</si>
  <si>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</si>
  <si>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</si>
  <si>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</si>
  <si>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</si>
  <si>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</si>
  <si>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</si>
  <si>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</si>
  <si>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</si>
  <si>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</si>
  <si>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</si>
  <si>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</si>
  <si>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</si>
  <si>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</si>
  <si>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</si>
  <si>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</si>
  <si>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</si>
  <si>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</si>
  <si>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</si>
  <si>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</si>
  <si>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</si>
  <si>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</si>
  <si>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</si>
  <si>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</si>
  <si>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</si>
  <si>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</si>
  <si>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</si>
  <si>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</si>
  <si>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</si>
  <si>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</si>
  <si>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</si>
  <si>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</si>
  <si>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</si>
  <si>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</si>
  <si>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</si>
  <si>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</si>
  <si>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</si>
  <si>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</si>
  <si>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</si>
  <si>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</si>
  <si>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</si>
  <si>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</si>
  <si>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</si>
  <si>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</si>
  <si>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</si>
  <si>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</si>
  <si>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</si>
  <si>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</si>
  <si>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</si>
  <si>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</si>
  <si>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</si>
  <si>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</si>
  <si>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</si>
  <si>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</si>
  <si>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</si>
  <si>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</si>
  <si>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</si>
  <si>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</si>
  <si>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</si>
  <si>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</si>
  <si>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</si>
  <si>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</si>
  <si>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</si>
  <si>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</si>
  <si>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</si>
  <si>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</si>
  <si>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</si>
  <si>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</si>
  <si>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</si>
  <si>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</si>
  <si>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</si>
  <si>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</si>
  <si>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</si>
  <si>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</si>
  <si>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</si>
  <si>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</si>
  <si>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</si>
  <si>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</si>
  <si>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</si>
  <si>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</si>
  <si>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</si>
  <si>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</si>
  <si>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</si>
  <si>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</si>
  <si>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</si>
  <si>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</si>
  <si>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</si>
  <si>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</si>
  <si>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</si>
  <si>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</si>
  <si>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</si>
  <si>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</si>
  <si>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</si>
  <si>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</si>
  <si>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</si>
  <si>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</si>
  <si>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</si>
  <si>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</si>
  <si>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</si>
  <si>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</si>
  <si>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</si>
  <si>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</si>
  <si>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</si>
  <si>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</si>
  <si>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</si>
  <si>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</si>
  <si>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</si>
  <si>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</si>
  <si>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</si>
  <si>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</si>
  <si>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</si>
  <si>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</si>
  <si>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</si>
  <si>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</si>
  <si>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</si>
  <si>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</si>
  <si>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</si>
  <si>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</si>
  <si>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</si>
  <si>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</si>
  <si>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</si>
  <si>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</si>
  <si>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</si>
  <si>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</si>
  <si>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</si>
  <si>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</si>
  <si>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</si>
  <si>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</si>
  <si>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</si>
  <si>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</si>
  <si>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</si>
  <si>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</si>
  <si>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</si>
  <si>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</si>
  <si>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</si>
  <si>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</si>
  <si>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</si>
  <si>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</si>
  <si>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</si>
  <si>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</si>
  <si>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</si>
  <si>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</si>
  <si>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</si>
  <si>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</si>
  <si>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</si>
  <si>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</si>
  <si>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</si>
  <si>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</si>
  <si>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</si>
  <si>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</si>
  <si>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</si>
  <si>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</si>
  <si>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</si>
  <si>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</si>
  <si>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</si>
  <si>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</si>
  <si>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</si>
  <si>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</si>
  <si>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</si>
  <si>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</si>
  <si>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</si>
  <si>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</si>
  <si>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</si>
  <si>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</si>
  <si>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</si>
  <si>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</si>
  <si>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</si>
  <si>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</si>
  <si>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</si>
  <si>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</si>
  <si>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</si>
  <si>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</si>
  <si>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</si>
  <si>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</si>
  <si>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</si>
  <si>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</si>
  <si>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</si>
  <si>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</si>
  <si>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</si>
  <si>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</si>
  <si>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</si>
  <si>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</si>
  <si>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</si>
  <si>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</si>
  <si>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</si>
  <si>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</si>
  <si>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</si>
  <si>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</si>
  <si>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</si>
  <si>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</si>
  <si>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</si>
  <si>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</si>
  <si>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</si>
  <si>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</si>
  <si>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</si>
  <si>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</si>
  <si>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</si>
  <si>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</si>
  <si>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</si>
  <si>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</si>
  <si>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</si>
  <si>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</si>
  <si>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</si>
  <si>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</si>
  <si>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</si>
  <si>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</si>
  <si>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</si>
  <si>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</si>
  <si>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</si>
  <si>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</si>
  <si>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</si>
  <si>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</si>
  <si>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</si>
  <si>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</si>
  <si>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</si>
  <si>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</si>
  <si>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</si>
  <si>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</si>
  <si>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</si>
  <si>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</si>
  <si>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</si>
  <si>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</si>
  <si>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</si>
  <si>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</si>
  <si>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</si>
  <si>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</si>
  <si>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</si>
  <si>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</si>
  <si>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</si>
  <si>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</si>
  <si>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</si>
  <si>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</si>
  <si>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</si>
  <si>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</si>
  <si>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</si>
  <si>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</si>
  <si>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</si>
  <si>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</si>
  <si>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</si>
  <si>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</si>
  <si>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</si>
  <si>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</si>
  <si>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</si>
  <si>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</si>
  <si>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</si>
  <si>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</si>
  <si>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</si>
  <si>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</si>
  <si>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</si>
  <si>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</si>
  <si>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</si>
  <si>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</si>
  <si>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</si>
  <si>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</si>
  <si>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</si>
  <si>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</si>
  <si>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</si>
  <si>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</si>
  <si>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</si>
  <si>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</si>
  <si>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</si>
  <si>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</si>
  <si>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</si>
  <si>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</si>
  <si>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</si>
  <si>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</si>
  <si>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</si>
  <si>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</si>
  <si>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</si>
  <si>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</si>
  <si>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</si>
  <si>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</si>
  <si>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</si>
  <si>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</si>
  <si>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</si>
  <si>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</si>
  <si>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</si>
  <si>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</si>
  <si>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</si>
  <si>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</si>
  <si>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</si>
  <si>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</si>
  <si>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</si>
  <si>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</si>
  <si>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</si>
  <si>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</si>
  <si>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</si>
  <si>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</si>
  <si>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</si>
  <si>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</si>
  <si>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</si>
  <si>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</si>
  <si>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</si>
  <si>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</si>
  <si>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</si>
  <si>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</si>
  <si>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</si>
  <si>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</si>
  <si>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</si>
  <si>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</si>
  <si>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</si>
  <si>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</si>
  <si>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</si>
  <si>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</si>
  <si>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</si>
  <si>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</si>
  <si>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</si>
  <si>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</si>
  <si>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</si>
  <si>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</si>
  <si>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</si>
  <si>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</si>
  <si>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</si>
  <si>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</si>
  <si>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</si>
  <si>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</si>
  <si>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</si>
  <si>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</si>
  <si>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</si>
  <si>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</si>
  <si>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</si>
  <si>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</si>
  <si>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</si>
  <si>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</si>
  <si>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</si>
  <si>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</si>
  <si>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</si>
  <si>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</si>
  <si>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</si>
  <si>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</si>
  <si>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</si>
  <si>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</si>
  <si>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</si>
  <si>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</si>
  <si>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</si>
  <si>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</si>
  <si>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</si>
  <si>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</si>
  <si>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</si>
  <si>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</si>
  <si>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</si>
  <si>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</si>
  <si>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</si>
  <si>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</si>
  <si>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</si>
  <si>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</si>
  <si>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</si>
  <si>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</si>
  <si>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</si>
  <si>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</si>
  <si>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</si>
  <si>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</si>
  <si>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</si>
  <si>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</si>
  <si>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</si>
  <si>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</si>
  <si>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</si>
  <si>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</si>
  <si>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</si>
  <si>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</si>
  <si>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</si>
  <si>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</si>
  <si>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</si>
  <si>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</si>
  <si>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</si>
  <si>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</si>
  <si>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</si>
  <si>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</si>
  <si>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</si>
  <si>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</si>
  <si>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</si>
  <si>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</si>
  <si>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</si>
  <si>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</si>
  <si>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</si>
  <si>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</si>
  <si>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</si>
  <si>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</si>
  <si>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</si>
  <si>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</si>
  <si>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</si>
  <si>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</si>
  <si>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</si>
  <si>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</si>
  <si>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</si>
  <si>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</si>
  <si>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</si>
  <si>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</si>
  <si>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</si>
  <si>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</si>
  <si>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</si>
  <si>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</si>
  <si>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</si>
  <si>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</si>
  <si>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</si>
  <si>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</si>
  <si>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</si>
  <si>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</si>
  <si>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</si>
  <si>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</si>
  <si>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</si>
  <si>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</si>
  <si>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</si>
  <si>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</si>
  <si>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</si>
  <si>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</si>
  <si>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</si>
  <si>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</si>
  <si>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</si>
  <si>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</si>
  <si>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</si>
  <si>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</si>
  <si>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</si>
  <si>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</si>
  <si>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</si>
  <si>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</si>
  <si>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</si>
  <si>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</si>
  <si>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</si>
  <si>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</si>
  <si>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</si>
  <si>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</si>
  <si>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</si>
  <si>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</si>
  <si>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</si>
  <si>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</si>
  <si>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</si>
  <si>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</si>
  <si>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</si>
  <si>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</si>
  <si>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</si>
  <si>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</si>
  <si>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</si>
  <si>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</si>
  <si>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</si>
  <si>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</si>
  <si>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</si>
  <si>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</si>
  <si>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</si>
  <si>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</si>
  <si>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</si>
  <si>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</si>
  <si>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</si>
  <si>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</si>
  <si>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</si>
  <si>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</si>
  <si>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</si>
  <si>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</si>
  <si>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</si>
  <si>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</si>
  <si>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</si>
  <si>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</si>
  <si>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</si>
  <si>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</si>
  <si>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</si>
  <si>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</si>
  <si>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</si>
  <si>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</si>
  <si>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</si>
  <si>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</si>
  <si>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</si>
  <si>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</si>
  <si>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</si>
  <si>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</si>
  <si>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</si>
  <si>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</si>
  <si>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</si>
  <si>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</si>
  <si>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</si>
  <si>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</si>
  <si>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</si>
  <si>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</si>
  <si>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</si>
  <si>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</si>
  <si>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</si>
  <si>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</si>
  <si>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</si>
  <si>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</si>
  <si>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</si>
  <si>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</si>
  <si>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</si>
  <si>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</si>
  <si>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</si>
  <si>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</si>
  <si>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</si>
  <si>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</si>
  <si>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</si>
  <si>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</si>
  <si>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</si>
  <si>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</si>
  <si>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</si>
  <si>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</si>
  <si>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</si>
  <si>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</si>
  <si>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</si>
  <si>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</si>
  <si>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</si>
  <si>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</si>
  <si>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</si>
  <si>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</si>
  <si>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</si>
  <si>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</si>
  <si>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</si>
  <si>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</si>
  <si>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</si>
  <si>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</si>
  <si>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</si>
  <si>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</si>
  <si>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</si>
  <si>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</si>
  <si>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</si>
  <si>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</si>
  <si>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</si>
  <si>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</si>
  <si>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</si>
  <si>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</si>
  <si>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</si>
  <si>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</si>
  <si>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</si>
  <si>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</si>
  <si>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</si>
  <si>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</si>
  <si>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</si>
  <si>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</si>
  <si>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</si>
  <si>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</si>
  <si>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</si>
  <si>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</si>
  <si>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</si>
  <si>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</si>
  <si>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</si>
  <si>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</si>
  <si>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</si>
  <si>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</si>
  <si>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</si>
  <si>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</si>
  <si>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</si>
  <si>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</si>
  <si>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</si>
  <si>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</si>
  <si>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</si>
  <si>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</si>
  <si>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</si>
  <si>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</si>
  <si>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</si>
  <si>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</si>
  <si>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</si>
  <si>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</si>
  <si>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</si>
  <si>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</si>
  <si>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</si>
  <si>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</si>
  <si>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</si>
  <si>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</si>
  <si>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</si>
  <si>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</si>
  <si>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</si>
  <si>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</si>
  <si>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</si>
  <si>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</si>
  <si>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</si>
  <si>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</si>
  <si>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</si>
  <si>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</si>
  <si>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</si>
  <si>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</si>
  <si>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</si>
  <si>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</si>
  <si>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</si>
  <si>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</si>
  <si>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</si>
  <si>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</si>
  <si>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</si>
  <si>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</si>
  <si>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</si>
  <si>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</si>
  <si>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</si>
  <si>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</si>
  <si>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</si>
  <si>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</si>
  <si>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</si>
  <si>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</si>
  <si>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</si>
  <si>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</si>
  <si>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</si>
  <si>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</si>
  <si>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</si>
  <si>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</si>
  <si>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</si>
  <si>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</si>
  <si>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</si>
  <si>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</si>
  <si>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</si>
  <si>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</si>
  <si>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</si>
  <si>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</si>
  <si>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</si>
  <si>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</si>
  <si>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</si>
  <si>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</si>
  <si>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</si>
  <si>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</si>
  <si>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</si>
  <si>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</si>
  <si>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</si>
  <si>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</si>
  <si>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</si>
  <si>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</si>
  <si>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</si>
  <si>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</si>
  <si>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</si>
  <si>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</si>
  <si>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</si>
  <si>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</si>
  <si>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</si>
  <si>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</si>
  <si>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</si>
  <si>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</si>
  <si>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</si>
  <si>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</si>
  <si>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</si>
  <si>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</si>
  <si>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</si>
  <si>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</si>
  <si>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</si>
  <si>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</si>
  <si>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</si>
  <si>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</si>
  <si>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</si>
  <si>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</si>
  <si>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</si>
  <si>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</si>
  <si>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</si>
  <si>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</si>
  <si>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</si>
  <si>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</si>
  <si>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</si>
  <si>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</si>
  <si>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</si>
  <si>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</si>
  <si>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</si>
  <si>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</si>
  <si>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</si>
  <si>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</si>
  <si>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</si>
  <si>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</si>
  <si>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</si>
  <si>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</si>
  <si>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</si>
  <si>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</si>
  <si>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</si>
  <si>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</si>
  <si>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</si>
  <si>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</si>
  <si>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</si>
  <si>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</si>
  <si>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</si>
  <si>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</si>
  <si>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</si>
  <si>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</si>
  <si>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</si>
  <si>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</si>
  <si>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</si>
  <si>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</si>
  <si>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</si>
  <si>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</si>
  <si>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</si>
  <si>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</si>
  <si>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</si>
  <si>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</si>
  <si>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</si>
  <si>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</si>
  <si>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</si>
  <si>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</si>
  <si>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</si>
  <si>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</si>
  <si>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</si>
  <si>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</si>
  <si>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</si>
  <si>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</si>
  <si>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</si>
  <si>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</si>
  <si>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</si>
  <si>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</si>
  <si>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</si>
  <si>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</si>
  <si>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</si>
  <si>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</si>
  <si>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</si>
  <si>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</si>
  <si>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</si>
  <si>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</si>
  <si>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</si>
  <si>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</si>
  <si>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</si>
  <si>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</si>
  <si>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</si>
  <si>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</si>
  <si>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</si>
  <si>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</si>
  <si>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</si>
  <si>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</si>
  <si>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</si>
  <si>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</si>
  <si>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</si>
  <si>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</si>
  <si>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</si>
  <si>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</si>
  <si>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</si>
  <si>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</si>
  <si>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</si>
  <si>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</si>
  <si>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</si>
  <si>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</si>
  <si>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</si>
  <si>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</si>
  <si>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</si>
  <si>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</si>
  <si>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</si>
  <si>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</si>
  <si>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</si>
  <si>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</si>
  <si>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</si>
  <si>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</si>
  <si>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</si>
  <si>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</si>
  <si>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</si>
  <si>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</si>
  <si>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</si>
  <si>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</si>
  <si>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</si>
  <si>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</si>
  <si>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</si>
  <si>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</si>
  <si>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</si>
  <si>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</si>
  <si>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</si>
  <si>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</si>
  <si>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</si>
  <si>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</si>
  <si>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</si>
  <si>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</si>
  <si>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</si>
  <si>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</si>
  <si>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</si>
  <si>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</si>
  <si>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</si>
  <si>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</si>
  <si>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</si>
  <si>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</si>
  <si>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</si>
  <si>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</si>
  <si>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</si>
  <si>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</si>
  <si>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</si>
  <si>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</si>
  <si>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</si>
  <si>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</si>
  <si>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</si>
  <si>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</si>
  <si>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</si>
  <si>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</si>
  <si>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</si>
  <si>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</si>
  <si>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</si>
  <si>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</si>
  <si>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</si>
  <si>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</si>
  <si>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</si>
  <si>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</si>
  <si>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</si>
  <si>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</si>
  <si>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</si>
  <si>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</si>
  <si>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</si>
  <si>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</si>
  <si>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</si>
  <si>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</si>
  <si>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</si>
  <si>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</si>
  <si>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</si>
  <si>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</si>
  <si>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</si>
  <si>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</si>
  <si>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</si>
  <si>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</si>
  <si>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</si>
  <si>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</si>
  <si>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</si>
  <si>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</si>
  <si>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</si>
  <si>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</si>
  <si>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</si>
  <si>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</si>
  <si>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</si>
  <si>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</si>
  <si>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</si>
  <si>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</si>
  <si>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</si>
  <si>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</si>
  <si>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</si>
  <si>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</si>
  <si>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</si>
  <si>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</si>
  <si>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</si>
  <si>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</si>
  <si>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</si>
  <si>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</si>
  <si>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</si>
  <si>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</si>
  <si>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</si>
  <si>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</si>
  <si>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</si>
  <si>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</si>
  <si>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</si>
  <si>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</si>
  <si>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</si>
  <si>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</si>
  <si>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</si>
  <si>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</si>
  <si>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</si>
  <si>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</si>
  <si>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</si>
  <si>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</si>
  <si>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</si>
  <si>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</si>
  <si>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</si>
  <si>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</si>
  <si>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</si>
  <si>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</si>
  <si>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</si>
  <si>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</si>
  <si>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</si>
  <si>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</si>
  <si>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</si>
  <si>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</si>
  <si>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</si>
  <si>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</si>
  <si>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</si>
  <si>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</si>
  <si>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</si>
  <si>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</si>
  <si>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</si>
  <si>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</si>
  <si>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</si>
  <si>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</si>
  <si>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</si>
  <si>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</si>
  <si>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</si>
  <si>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</si>
  <si>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</si>
  <si>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</si>
  <si>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</si>
  <si>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</si>
  <si>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</si>
  <si>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</si>
  <si>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</si>
  <si>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</si>
  <si>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</si>
  <si>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</si>
  <si>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</si>
  <si>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</si>
  <si>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</si>
  <si>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</si>
  <si>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</si>
  <si>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</si>
  <si>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</si>
  <si>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</si>
  <si>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</si>
  <si>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</si>
  <si>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</si>
  <si>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</si>
  <si>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</si>
  <si>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</si>
  <si>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</si>
  <si>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</si>
  <si>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</si>
  <si>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</si>
  <si>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</si>
  <si>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</si>
  <si>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</si>
  <si>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</si>
  <si>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</si>
  <si>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</si>
  <si>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</si>
  <si>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</si>
  <si>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</si>
  <si>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</si>
  <si>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</si>
  <si>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</si>
  <si>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</si>
  <si>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</si>
  <si>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</si>
  <si>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</si>
  <si>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</si>
  <si>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</si>
  <si>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</si>
  <si>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</si>
  <si>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</si>
  <si>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</si>
  <si>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</si>
  <si>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</si>
  <si>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</si>
  <si>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</si>
  <si>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</si>
  <si>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</si>
  <si>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</si>
  <si>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</si>
  <si>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</si>
  <si>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</si>
  <si>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</si>
  <si>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</si>
  <si>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</si>
  <si>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</si>
  <si>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</si>
  <si>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</si>
  <si>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</si>
  <si>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</si>
  <si>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</si>
  <si>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</si>
  <si>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</si>
  <si>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</si>
  <si>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</si>
  <si>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</si>
  <si>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</si>
  <si>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</si>
  <si>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</si>
  <si>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</si>
  <si>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</si>
  <si>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</si>
  <si>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</si>
  <si>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</si>
  <si>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</si>
  <si>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</si>
  <si>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</si>
  <si>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</si>
  <si>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</si>
  <si>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</si>
  <si>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</si>
  <si>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</si>
  <si>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</si>
  <si>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</si>
  <si>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</si>
  <si>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</si>
  <si>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</si>
  <si>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</si>
  <si>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</si>
  <si>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</si>
  <si>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</si>
  <si>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</si>
  <si>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</si>
  <si>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</si>
  <si>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</si>
  <si>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</si>
  <si>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</si>
  <si>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</si>
  <si>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</si>
  <si>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</si>
  <si>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</si>
  <si>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</si>
  <si>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</si>
  <si>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</si>
  <si>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</si>
  <si>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</si>
  <si>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</si>
  <si>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</si>
  <si>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</si>
  <si>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</si>
  <si>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</si>
  <si>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</si>
  <si>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</si>
  <si>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</si>
  <si>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</si>
  <si>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</si>
  <si>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</si>
  <si>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</si>
  <si>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</si>
  <si>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</si>
  <si>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</si>
  <si>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</si>
  <si>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</si>
  <si>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</si>
  <si>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</si>
  <si>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</si>
  <si>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</si>
  <si>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</si>
  <si>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</si>
  <si>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</si>
  <si>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</si>
  <si>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</si>
  <si>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</si>
  <si>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</si>
  <si>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</si>
  <si>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</si>
  <si>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</si>
  <si>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</si>
  <si>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</si>
  <si>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</si>
  <si>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</si>
  <si>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</si>
  <si>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</si>
  <si>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</si>
  <si>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</si>
  <si>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</si>
  <si>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</si>
  <si>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</si>
  <si>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</si>
  <si>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</si>
  <si>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</si>
  <si>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</si>
  <si>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</si>
  <si>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</si>
  <si>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</si>
  <si>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</si>
  <si>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</si>
  <si>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</si>
  <si>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</si>
  <si>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</si>
  <si>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</si>
  <si>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</si>
  <si>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</si>
  <si>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</si>
  <si>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</si>
  <si>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</si>
  <si>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</si>
  <si>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</si>
  <si>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</si>
  <si>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</si>
  <si>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</si>
  <si>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</si>
  <si>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</si>
  <si>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</si>
  <si>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</si>
  <si>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</si>
  <si>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</si>
  <si>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</si>
  <si>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</si>
  <si>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</si>
  <si>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</si>
  <si>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</si>
  <si>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</si>
  <si>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</si>
  <si>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</si>
  <si>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</si>
  <si>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</si>
  <si>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</si>
  <si>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</si>
  <si>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</si>
  <si>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</si>
  <si>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</si>
  <si>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</si>
  <si>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</si>
  <si>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</si>
  <si>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</si>
  <si>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</si>
  <si>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</si>
  <si>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</si>
  <si>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</si>
  <si>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</si>
  <si>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</si>
  <si>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</si>
  <si>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</si>
  <si>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</si>
  <si>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</si>
  <si>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</si>
  <si>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</si>
  <si>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</si>
  <si>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</si>
  <si>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</si>
  <si>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</si>
  <si>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</si>
  <si>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</si>
  <si>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</si>
  <si>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</si>
  <si>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</si>
  <si>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</si>
  <si>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</si>
  <si>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</si>
  <si>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</si>
  <si>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</si>
  <si>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</si>
  <si>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</si>
  <si>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</si>
  <si>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</si>
  <si>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</si>
  <si>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</si>
  <si>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</si>
  <si>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</si>
  <si>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</si>
  <si>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</si>
  <si>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</si>
  <si>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</si>
  <si>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</si>
  <si>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</si>
  <si>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</si>
  <si>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</si>
  <si>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</si>
  <si>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</si>
  <si>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</si>
  <si>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</si>
  <si>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</si>
  <si>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</si>
  <si>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</si>
  <si>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</si>
  <si>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</si>
  <si>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</si>
  <si>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</si>
  <si>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</si>
  <si>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</si>
  <si>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</si>
  <si>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</si>
  <si>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</si>
  <si>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</si>
  <si>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</si>
  <si>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</si>
  <si>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</si>
  <si>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</si>
  <si>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</si>
  <si>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</si>
  <si>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</si>
  <si>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</si>
  <si>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</si>
  <si>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</si>
  <si>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</si>
  <si>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</si>
  <si>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</si>
  <si>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</si>
  <si>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</si>
  <si>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</si>
  <si>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</si>
  <si>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</si>
  <si>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</si>
  <si>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</si>
  <si>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</si>
  <si>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</si>
  <si>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</si>
  <si>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</si>
  <si>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</si>
  <si>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</si>
  <si>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</si>
  <si>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</si>
  <si>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</si>
  <si>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</si>
  <si>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</si>
  <si>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</si>
  <si>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</si>
  <si>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</si>
  <si>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</si>
  <si>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</si>
  <si>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</si>
  <si>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</si>
  <si>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</si>
  <si>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</si>
  <si>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</si>
  <si>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</si>
  <si>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</si>
  <si>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</si>
  <si>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</si>
  <si>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</si>
  <si>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</si>
  <si>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</si>
  <si>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</si>
  <si>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</si>
  <si>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</si>
  <si>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</si>
  <si>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</si>
  <si>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</si>
  <si>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</si>
  <si>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</si>
  <si>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</si>
  <si>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</si>
  <si>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</si>
  <si>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</si>
  <si>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</si>
  <si>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</si>
  <si>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</si>
  <si>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</si>
  <si>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</si>
  <si>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</si>
  <si>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</si>
  <si>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</si>
  <si>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</si>
  <si>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</si>
  <si>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</si>
  <si>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</si>
  <si>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</si>
  <si>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</si>
  <si>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</si>
  <si>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</si>
  <si>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</si>
  <si>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</si>
  <si>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</si>
  <si>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</si>
  <si>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</si>
  <si>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</si>
  <si>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</si>
  <si>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</si>
  <si>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</si>
  <si>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</si>
  <si>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</si>
  <si>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</si>
  <si>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</si>
  <si>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</si>
  <si>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</si>
  <si>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</si>
  <si>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</si>
  <si>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</si>
  <si>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</si>
  <si>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</si>
  <si>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</si>
  <si>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</si>
  <si>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</si>
  <si>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</si>
  <si>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</si>
  <si>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</si>
  <si>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</si>
  <si>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</si>
  <si>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</si>
  <si>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</si>
  <si>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</si>
  <si>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</si>
  <si>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</si>
  <si>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</si>
  <si>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</si>
  <si>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</si>
  <si>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</si>
  <si>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</si>
  <si>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</si>
  <si>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</si>
  <si>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</si>
  <si>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</si>
  <si>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</si>
  <si>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</si>
  <si>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</si>
  <si>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</si>
  <si>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</si>
  <si>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</si>
  <si>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</si>
  <si>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</si>
  <si>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</si>
  <si>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</si>
  <si>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</si>
  <si>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</si>
  <si>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</si>
  <si>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</si>
  <si>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</si>
  <si>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</si>
  <si>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</si>
  <si>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</si>
  <si>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</si>
  <si>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</si>
  <si>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</si>
  <si>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</si>
  <si>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</si>
  <si>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</si>
  <si>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</si>
  <si>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</si>
  <si>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</si>
  <si>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</si>
  <si>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</si>
  <si>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</si>
  <si>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</si>
  <si>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</si>
  <si>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</si>
  <si>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</si>
  <si>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</si>
  <si>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</si>
  <si>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</si>
  <si>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</si>
  <si>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</si>
  <si>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</si>
  <si>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</si>
  <si>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</si>
  <si>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</si>
  <si>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</si>
  <si>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</si>
  <si>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</si>
  <si>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</si>
  <si>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</si>
  <si>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</si>
  <si>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</si>
  <si>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</si>
  <si>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</si>
  <si>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</si>
  <si>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</si>
  <si>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</si>
  <si>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</si>
  <si>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</si>
  <si>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</si>
  <si>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</si>
  <si>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</si>
  <si>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</si>
  <si>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</si>
  <si>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</si>
  <si>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</si>
  <si>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</si>
  <si>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</si>
  <si>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</si>
  <si>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</si>
  <si>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</si>
  <si>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</si>
  <si>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</si>
  <si>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</si>
  <si>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</si>
  <si>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</si>
  <si>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</si>
  <si>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</si>
  <si>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</si>
  <si>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</si>
  <si>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</si>
  <si>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</si>
  <si>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</si>
  <si>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</si>
  <si>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</si>
  <si>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</si>
  <si>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</si>
  <si>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</si>
  <si>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</si>
  <si>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</si>
  <si>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</si>
  <si>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</si>
  <si>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</si>
  <si>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</si>
  <si>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</si>
  <si>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</si>
  <si>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</si>
  <si>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</si>
  <si>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</si>
  <si>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</si>
  <si>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</si>
  <si>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</si>
  <si>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</si>
  <si>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</si>
  <si>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</si>
  <si>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</si>
  <si>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</si>
  <si>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</si>
  <si>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</si>
  <si>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</si>
  <si>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</si>
  <si>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</si>
  <si>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</si>
  <si>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</si>
  <si>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</si>
  <si>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</si>
  <si>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</si>
  <si>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</si>
  <si>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</si>
  <si>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</si>
  <si>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</si>
  <si>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</si>
  <si>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</si>
  <si>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</si>
  <si>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</si>
  <si>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</si>
  <si>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</si>
  <si>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</si>
  <si>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</si>
  <si>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</si>
  <si>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</si>
  <si>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</si>
  <si>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</si>
  <si>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</si>
  <si>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</si>
  <si>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</si>
  <si>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</si>
  <si>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</si>
  <si>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</si>
  <si>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</si>
  <si>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</si>
  <si>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</si>
  <si>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</si>
  <si>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</si>
  <si>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</si>
  <si>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</si>
  <si>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</si>
  <si>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</si>
  <si>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</si>
  <si>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</si>
  <si>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</si>
  <si>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</si>
  <si>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</si>
  <si>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</si>
  <si>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</si>
  <si>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</si>
  <si>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</si>
  <si>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</si>
  <si>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</si>
  <si>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</si>
  <si>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</si>
  <si>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</si>
  <si>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</si>
  <si>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</si>
  <si>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</si>
  <si>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</si>
  <si>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</si>
  <si>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</si>
  <si>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</si>
  <si>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</si>
  <si>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</si>
  <si>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</si>
  <si>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</si>
  <si>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</si>
  <si>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</si>
  <si>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</si>
  <si>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</si>
  <si>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</si>
  <si>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</si>
  <si>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</si>
  <si>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</si>
  <si>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</si>
  <si>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</si>
  <si>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</si>
  <si>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</si>
  <si>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</si>
  <si>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</si>
  <si>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</si>
  <si>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</si>
  <si>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</si>
  <si>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</si>
  <si>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</si>
  <si>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</si>
  <si>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</si>
  <si>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</si>
  <si>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</si>
  <si>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</si>
  <si>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</si>
  <si>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</si>
  <si>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</si>
  <si>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</si>
  <si>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</si>
  <si>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</si>
  <si>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</si>
  <si>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</si>
  <si>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</si>
  <si>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</si>
  <si>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</si>
  <si>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</si>
  <si>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</si>
  <si>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</si>
  <si>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</si>
  <si>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</si>
  <si>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</si>
  <si>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</si>
  <si>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</si>
  <si>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</si>
  <si>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</si>
  <si>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</si>
  <si>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</si>
  <si>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</si>
  <si>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</si>
  <si>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</si>
  <si>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</si>
  <si>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</si>
  <si>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</si>
  <si>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</si>
  <si>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</si>
  <si>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</si>
  <si>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</si>
  <si>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</si>
  <si>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</si>
  <si>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</si>
  <si>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</si>
  <si>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</si>
  <si>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</si>
  <si>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</si>
  <si>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</si>
  <si>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</si>
  <si>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</si>
  <si>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</si>
  <si>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</si>
  <si>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</si>
  <si>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</si>
  <si>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</si>
  <si>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</si>
  <si>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</si>
  <si>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</si>
  <si>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</si>
  <si>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</si>
  <si>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</si>
  <si>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</si>
  <si>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</si>
  <si>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</si>
  <si>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</si>
  <si>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</si>
  <si>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</si>
  <si>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</si>
  <si>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</si>
  <si>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</si>
  <si>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</si>
  <si>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</si>
  <si>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</si>
  <si>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</si>
  <si>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</si>
  <si>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</si>
  <si>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</si>
  <si>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</si>
  <si>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</si>
  <si>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</si>
  <si>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</si>
  <si>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</si>
  <si>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</si>
  <si>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</si>
  <si>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</si>
  <si>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</si>
  <si>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</si>
  <si>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</si>
  <si>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</si>
  <si>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</si>
  <si>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</si>
  <si>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</si>
  <si>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</si>
  <si>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</si>
  <si>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</si>
  <si>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</si>
  <si>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</si>
  <si>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</si>
  <si>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</si>
  <si>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</si>
  <si>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</si>
  <si>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</si>
  <si>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</si>
  <si>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</si>
  <si>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</si>
  <si>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</si>
  <si>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</si>
  <si>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</si>
  <si>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</si>
  <si>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</si>
  <si>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</si>
  <si>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</si>
  <si>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</si>
  <si>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</si>
  <si>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</si>
  <si>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</si>
  <si>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</si>
  <si>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</si>
  <si>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</si>
  <si>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</si>
  <si>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</si>
  <si>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</si>
  <si>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</si>
  <si>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</si>
  <si>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</si>
  <si>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</si>
  <si>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</si>
  <si>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</si>
  <si>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</si>
  <si>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</si>
  <si>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</si>
  <si>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</si>
  <si>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</si>
  <si>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</si>
  <si>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</si>
  <si>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</si>
  <si>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</si>
  <si>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</si>
  <si>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</si>
  <si>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</si>
  <si>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</si>
  <si>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</si>
  <si>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</si>
  <si>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</si>
  <si>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</si>
  <si>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</si>
  <si>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</si>
  <si>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</si>
  <si>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</si>
  <si>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</si>
  <si>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</si>
  <si>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</si>
  <si>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</si>
  <si>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</si>
  <si>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</si>
  <si>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</si>
  <si>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</si>
  <si>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</si>
  <si>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</si>
  <si>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</si>
  <si>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</si>
  <si>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</si>
  <si>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</si>
  <si>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</si>
  <si>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</si>
  <si>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</si>
  <si>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</si>
  <si>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</si>
  <si>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</si>
  <si>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</si>
  <si>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</si>
  <si>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</si>
  <si>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</si>
  <si>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</si>
  <si>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</si>
  <si>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</si>
  <si>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</si>
  <si>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</si>
  <si>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</si>
  <si>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</si>
  <si>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</si>
  <si>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</si>
  <si>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</si>
  <si>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</si>
  <si>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</si>
  <si>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</si>
  <si>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</si>
  <si>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</si>
  <si>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</si>
  <si>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</si>
  <si>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</si>
  <si>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</si>
  <si>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</si>
  <si>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</si>
  <si>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</si>
  <si>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</si>
  <si>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</si>
  <si>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</si>
  <si>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</si>
  <si>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</si>
  <si>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</si>
  <si>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</si>
  <si>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</si>
  <si>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</si>
  <si>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</si>
  <si>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</si>
  <si>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</si>
  <si>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</si>
  <si>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</si>
  <si>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</si>
  <si>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</si>
  <si>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</si>
  <si>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</si>
  <si>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</si>
  <si>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</si>
  <si>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</si>
  <si>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</si>
  <si>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</si>
  <si>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</si>
  <si>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</si>
  <si>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</si>
  <si>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</si>
  <si>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</si>
  <si>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</si>
  <si>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</si>
  <si>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</si>
  <si>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</si>
  <si>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</si>
  <si>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</si>
  <si>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</si>
  <si>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</si>
  <si>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</si>
  <si>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</si>
  <si>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</si>
  <si>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</si>
  <si>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</si>
  <si>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</si>
  <si>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</si>
  <si>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</si>
  <si>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</si>
  <si>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</si>
  <si>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</si>
  <si>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</si>
  <si>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</si>
  <si>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</si>
  <si>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</si>
  <si>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</si>
  <si>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</si>
  <si>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</si>
  <si>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</si>
  <si>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</si>
  <si>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</si>
  <si>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</si>
  <si>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</si>
  <si>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</si>
  <si>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</si>
  <si>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</si>
  <si>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</si>
  <si>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</si>
  <si>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</si>
  <si>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</si>
  <si>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</si>
  <si>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</si>
  <si>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</si>
  <si>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</si>
  <si>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</si>
  <si>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</si>
  <si>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</si>
  <si>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</si>
  <si>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</si>
  <si>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</si>
  <si>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</si>
  <si>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</si>
  <si>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</si>
  <si>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</si>
  <si>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</si>
  <si>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</si>
  <si>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</si>
  <si>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</si>
  <si>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</si>
  <si>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</si>
  <si>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</si>
  <si>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</si>
  <si>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</si>
  <si>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</si>
  <si>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</si>
  <si>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</si>
  <si>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</si>
  <si>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</si>
  <si>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</si>
  <si>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</si>
  <si>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</si>
  <si>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</si>
  <si>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</si>
  <si>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</si>
  <si>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</si>
  <si>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</si>
  <si>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</si>
  <si>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</si>
  <si>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</si>
  <si>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</si>
  <si>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</si>
  <si>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</si>
  <si>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</si>
  <si>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</si>
  <si>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</si>
  <si>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</si>
  <si>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</si>
  <si>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</si>
  <si>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</si>
  <si>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</si>
  <si>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</si>
  <si>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</si>
  <si>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</si>
  <si>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</si>
  <si>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</si>
  <si>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</si>
  <si>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</si>
  <si>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</si>
  <si>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</si>
  <si>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</si>
  <si>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</si>
  <si>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</si>
  <si>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</si>
  <si>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</si>
  <si>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</si>
  <si>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</si>
  <si>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</si>
  <si>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</si>
  <si>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</si>
  <si>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</si>
  <si>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</si>
  <si>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</si>
  <si>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</si>
  <si>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</si>
  <si>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</si>
  <si>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</si>
  <si>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</si>
  <si>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</si>
  <si>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</si>
  <si>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</si>
  <si>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</si>
  <si>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</si>
  <si>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</si>
  <si>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</si>
  <si>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</si>
  <si>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</si>
  <si>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</si>
  <si>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</si>
  <si>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</si>
  <si>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</si>
  <si>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</si>
  <si>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</si>
  <si>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</si>
  <si>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</si>
  <si>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</si>
  <si>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</si>
  <si>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</si>
  <si>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</si>
  <si>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</si>
  <si>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</si>
  <si>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</si>
  <si>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</si>
  <si>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</si>
  <si>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</si>
  <si>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</si>
  <si>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</si>
  <si>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</si>
  <si>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</si>
  <si>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</si>
  <si>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</si>
  <si>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</si>
  <si>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</si>
  <si>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</si>
  <si>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</si>
  <si>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</si>
  <si>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</si>
  <si>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</si>
  <si>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</si>
  <si>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</si>
  <si>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</si>
  <si>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</si>
  <si>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</si>
  <si>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</si>
  <si>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</si>
  <si>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</si>
  <si>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</si>
  <si>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</si>
  <si>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</si>
  <si>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</si>
  <si>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</si>
  <si>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</si>
  <si>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</si>
  <si>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</si>
  <si>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</si>
  <si>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</si>
  <si>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</si>
  <si>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</si>
  <si>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</si>
  <si>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</si>
  <si>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</si>
  <si>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</si>
  <si>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</si>
  <si>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</si>
  <si>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</si>
  <si>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</si>
  <si>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</si>
  <si>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</si>
  <si>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</si>
  <si>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</si>
  <si>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</si>
  <si>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</si>
  <si>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</si>
  <si>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</si>
  <si>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</si>
  <si>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</si>
  <si>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</si>
  <si>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</si>
  <si>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</si>
  <si>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</si>
  <si>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</si>
  <si>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</si>
  <si>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</si>
  <si>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</si>
  <si>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</si>
  <si>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</si>
  <si>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</si>
  <si>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</si>
  <si>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</si>
  <si>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</si>
  <si>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</si>
  <si>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</si>
  <si>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</si>
  <si>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</si>
  <si>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</si>
  <si>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</si>
  <si>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</si>
  <si>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</si>
  <si>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</si>
  <si>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</si>
  <si>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</si>
  <si>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</si>
  <si>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</si>
  <si>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</si>
  <si>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</si>
  <si>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</si>
  <si>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</si>
  <si>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</si>
  <si>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</si>
  <si>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</si>
  <si>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</si>
  <si>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</si>
  <si>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</si>
  <si>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</si>
  <si>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</si>
  <si>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</si>
  <si>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</si>
  <si>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</si>
  <si>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</si>
  <si>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</si>
  <si>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</si>
  <si>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</si>
  <si>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</si>
  <si>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</si>
  <si>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</si>
  <si>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</si>
  <si>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</si>
  <si>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</si>
  <si>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</si>
  <si>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</si>
  <si>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</si>
  <si>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</si>
  <si>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</si>
  <si>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</si>
  <si>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</si>
  <si>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</si>
  <si>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</si>
  <si>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</si>
  <si>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</si>
  <si>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</si>
  <si>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</si>
  <si>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</si>
  <si>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</si>
  <si>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</si>
  <si>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</si>
  <si>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</si>
  <si>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</si>
  <si>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</si>
  <si>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</si>
  <si>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</si>
  <si>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</si>
  <si>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</si>
  <si>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</si>
  <si>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</si>
  <si>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</si>
  <si>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</si>
  <si>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</si>
  <si>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</si>
  <si>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</si>
  <si>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</si>
  <si>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</si>
  <si>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</si>
  <si>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</si>
  <si>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</si>
  <si>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</si>
  <si>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</si>
  <si>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</si>
  <si>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</si>
  <si>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</si>
  <si>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</si>
  <si>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</si>
  <si>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</si>
  <si>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</si>
  <si>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</si>
  <si>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</si>
  <si>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</si>
  <si>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</si>
  <si>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</si>
  <si>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</si>
  <si>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</si>
  <si>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</si>
  <si>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</si>
  <si>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</si>
  <si>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</si>
  <si>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</si>
  <si>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</si>
  <si>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</si>
  <si>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</si>
  <si>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</si>
  <si>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</si>
  <si>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</si>
  <si>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</si>
  <si>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</si>
  <si>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</si>
  <si>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</si>
  <si>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</si>
  <si>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</si>
  <si>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</si>
  <si>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</si>
  <si>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</si>
  <si>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</si>
  <si>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</si>
  <si>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</si>
  <si>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</si>
  <si>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</si>
  <si>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</si>
  <si>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</si>
  <si>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</si>
  <si>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</si>
  <si>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</si>
  <si>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</si>
  <si>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</si>
  <si>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</si>
  <si>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</si>
  <si>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</si>
  <si>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</si>
  <si>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</si>
  <si>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</si>
  <si>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</si>
  <si>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</si>
  <si>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</si>
  <si>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</si>
  <si>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</si>
  <si>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</si>
  <si>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</si>
  <si>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</si>
  <si>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</si>
  <si>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</si>
  <si>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</si>
  <si>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</si>
  <si>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</si>
  <si>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</si>
  <si>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</si>
  <si>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</si>
  <si>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</si>
  <si>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</si>
  <si>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</si>
  <si>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</si>
  <si>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</si>
  <si>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</si>
  <si>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</si>
  <si>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</si>
  <si>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</si>
  <si>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</si>
  <si>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</si>
  <si>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</si>
  <si>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</si>
  <si>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</si>
  <si>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</si>
  <si>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</si>
  <si>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</si>
  <si>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</si>
  <si>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</si>
  <si>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</si>
  <si>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</si>
  <si>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</si>
  <si>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</si>
  <si>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</si>
  <si>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</si>
  <si>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</si>
  <si>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</si>
  <si>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</si>
  <si>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</si>
  <si>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</si>
  <si>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</si>
  <si>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</si>
  <si>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</si>
  <si>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</si>
  <si>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</si>
  <si>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</si>
  <si>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</si>
  <si>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</si>
  <si>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</si>
  <si>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</si>
  <si>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</si>
  <si>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</si>
  <si>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</si>
  <si>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</si>
  <si>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</si>
  <si>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</si>
  <si>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</si>
  <si>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</si>
  <si>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</si>
  <si>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</si>
  <si>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</si>
  <si>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</si>
  <si>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</si>
  <si>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</si>
  <si>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</si>
  <si>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</si>
  <si>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</si>
  <si>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</si>
  <si>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</si>
  <si>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</si>
  <si>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</si>
  <si>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</si>
  <si>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</si>
  <si>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</si>
  <si>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</si>
  <si>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</si>
  <si>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</si>
  <si>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</si>
  <si>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</si>
  <si>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</si>
  <si>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</si>
  <si>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</si>
  <si>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</si>
  <si>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</si>
  <si>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</si>
  <si>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</si>
  <si>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</si>
  <si>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</si>
  <si>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</si>
  <si>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</si>
  <si>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</si>
  <si>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</si>
  <si>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</si>
  <si>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</si>
  <si>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</si>
  <si>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</si>
  <si>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</si>
  <si>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</si>
  <si>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</si>
  <si>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</si>
  <si>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</si>
  <si>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</si>
  <si>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</si>
  <si>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</si>
  <si>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</si>
  <si>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</si>
  <si>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</si>
  <si>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</si>
  <si>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</si>
  <si>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</si>
  <si>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</si>
  <si>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</si>
  <si>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</si>
  <si>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</si>
  <si>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</si>
  <si>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</si>
  <si>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</si>
  <si>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</si>
  <si>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</si>
  <si>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</si>
  <si>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</si>
  <si>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</si>
  <si>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</si>
  <si>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</si>
  <si>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</si>
  <si>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</si>
  <si>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</si>
  <si>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</si>
  <si>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</si>
  <si>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</si>
  <si>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</si>
  <si>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</si>
  <si>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</si>
  <si>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</si>
  <si>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</si>
  <si>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</si>
  <si>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</si>
  <si>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</si>
  <si>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</si>
  <si>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</si>
  <si>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</si>
  <si>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</si>
  <si>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</si>
  <si>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</si>
  <si>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</si>
  <si>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</si>
  <si>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</si>
  <si>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</si>
  <si>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</si>
  <si>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</si>
  <si>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</si>
  <si>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</si>
  <si>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</si>
  <si>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</si>
  <si>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</si>
  <si>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</si>
  <si>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</si>
  <si>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</si>
  <si>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</si>
  <si>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</si>
  <si>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</si>
  <si>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</si>
  <si>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</si>
  <si>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</si>
  <si>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</si>
  <si>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</si>
  <si>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</si>
  <si>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</si>
  <si>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</si>
  <si>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</si>
  <si>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</si>
  <si>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</si>
  <si>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</si>
  <si>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</si>
  <si>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</si>
  <si>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</si>
  <si>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</si>
  <si>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</si>
  <si>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</si>
  <si>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</si>
  <si>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</si>
  <si>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</si>
  <si>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</si>
  <si>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</si>
  <si>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</si>
  <si>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</si>
  <si>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</si>
  <si>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</si>
  <si>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</si>
  <si>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</si>
  <si>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</si>
  <si>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</si>
  <si>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</si>
  <si>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</si>
  <si>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</si>
  <si>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</si>
  <si>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</si>
  <si>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</si>
  <si>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</si>
  <si>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</si>
  <si>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</si>
  <si>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</si>
  <si>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</si>
  <si>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</si>
  <si>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</si>
  <si>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</si>
  <si>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</si>
  <si>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</si>
  <si>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</si>
  <si>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</si>
  <si>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</si>
  <si>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</si>
  <si>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</si>
  <si>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</si>
  <si>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</si>
  <si>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</si>
  <si>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</si>
  <si>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</si>
  <si>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</si>
  <si>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</si>
  <si>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</si>
  <si>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</si>
  <si>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</si>
  <si>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</si>
  <si>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</si>
  <si>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</si>
  <si>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</si>
  <si>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</si>
  <si>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</si>
  <si>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</si>
  <si>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</si>
  <si>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</si>
  <si>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</si>
  <si>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</si>
  <si>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</si>
  <si>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</si>
  <si>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</si>
  <si>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</si>
  <si>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</si>
  <si>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</si>
  <si>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</si>
  <si>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</si>
  <si>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</si>
  <si>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</si>
  <si>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</si>
  <si>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</si>
  <si>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</si>
  <si>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</si>
  <si>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</si>
  <si>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</si>
  <si>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</si>
  <si>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</si>
  <si>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</si>
  <si>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</si>
  <si>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</si>
  <si>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</si>
  <si>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</si>
  <si>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</si>
  <si>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</si>
  <si>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</si>
  <si>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</si>
  <si>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</si>
  <si>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</si>
  <si>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</si>
  <si>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</si>
  <si>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</si>
  <si>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</si>
  <si>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</si>
  <si>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</si>
  <si>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</si>
  <si>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</si>
  <si>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</si>
  <si>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</si>
  <si>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</si>
  <si>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</si>
  <si>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</si>
  <si>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</si>
  <si>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</si>
  <si>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</si>
  <si>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</si>
  <si>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</si>
  <si>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</si>
  <si>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</si>
  <si>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</si>
  <si>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</si>
  <si>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</si>
  <si>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</si>
  <si>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</si>
  <si>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</si>
  <si>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</si>
  <si>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</si>
  <si>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</si>
  <si>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</si>
  <si>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</si>
  <si>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</si>
  <si>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</si>
  <si>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</si>
  <si>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</si>
  <si>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</si>
  <si>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</si>
  <si>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</si>
  <si>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</si>
  <si>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</si>
  <si>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</si>
  <si>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</si>
  <si>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</si>
  <si>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</si>
  <si>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</si>
  <si>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</si>
  <si>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</si>
  <si>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</si>
  <si>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</si>
  <si>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</si>
  <si>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</si>
  <si>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</si>
  <si>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</si>
  <si>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</si>
  <si>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</si>
  <si>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</si>
  <si>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</si>
  <si>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</si>
  <si>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</si>
  <si>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</si>
  <si>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</si>
  <si>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</si>
  <si>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</si>
  <si>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</si>
  <si>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</si>
  <si>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</si>
  <si>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</si>
  <si>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</si>
  <si>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</si>
  <si>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</si>
  <si>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</si>
  <si>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</si>
  <si>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</si>
  <si>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</si>
  <si>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</si>
  <si>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</si>
  <si>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</si>
  <si>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</si>
  <si>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</si>
  <si>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</si>
  <si>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</si>
  <si>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</si>
  <si>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</si>
  <si>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</si>
  <si>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</si>
  <si>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</si>
  <si>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</si>
  <si>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</si>
  <si>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</si>
  <si>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</si>
  <si>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</si>
  <si>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</si>
  <si>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</si>
  <si>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</si>
  <si>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</si>
  <si>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</si>
  <si>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</si>
  <si>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</si>
  <si>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</si>
  <si>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</si>
  <si>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</si>
  <si>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</si>
  <si>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</si>
  <si>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</si>
  <si>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</si>
  <si>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</si>
  <si>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</si>
  <si>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</si>
  <si>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</si>
  <si>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</si>
  <si>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</si>
  <si>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</si>
  <si>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</si>
  <si>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</si>
  <si>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</si>
  <si>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</si>
  <si>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</si>
  <si>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</si>
  <si>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</si>
  <si>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</si>
  <si>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</si>
  <si>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</si>
  <si>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</si>
  <si>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</si>
  <si>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</si>
  <si>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</si>
  <si>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</si>
  <si>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</si>
  <si>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</si>
  <si>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</si>
  <si>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</si>
  <si>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</si>
  <si>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</si>
  <si>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</si>
  <si>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</si>
  <si>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</si>
  <si>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</si>
  <si>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</si>
  <si>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</si>
  <si>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</si>
  <si>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</si>
  <si>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</si>
  <si>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</si>
  <si>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</si>
  <si>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</si>
  <si>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</si>
  <si>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</si>
  <si>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</si>
  <si>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</si>
  <si>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</si>
  <si>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</si>
  <si>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</si>
  <si>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</si>
  <si>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</si>
  <si>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</si>
  <si>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</si>
  <si>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</si>
  <si>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</si>
  <si>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</si>
  <si>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</si>
  <si>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</si>
  <si>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</si>
  <si>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</si>
  <si>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</si>
  <si>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</si>
  <si>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</si>
  <si>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</si>
  <si>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</si>
  <si>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</si>
  <si>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</si>
  <si>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</si>
  <si>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</si>
  <si>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</si>
  <si>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</si>
  <si>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</si>
  <si>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</si>
  <si>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</si>
  <si>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</si>
  <si>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</si>
  <si>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</si>
  <si>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</si>
  <si>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</si>
  <si>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</si>
  <si>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</si>
  <si>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</si>
  <si>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</si>
  <si>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</si>
  <si>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</si>
  <si>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</si>
  <si>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</si>
  <si>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</si>
  <si>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</si>
  <si>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</si>
  <si>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</si>
  <si>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</si>
  <si>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</si>
  <si>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</si>
  <si>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</si>
  <si>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</si>
  <si>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</si>
  <si>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</si>
  <si>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</si>
  <si>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</si>
  <si>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</si>
  <si>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</si>
  <si>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</si>
  <si>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</si>
  <si>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</si>
  <si>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</si>
  <si>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</si>
  <si>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</si>
  <si>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</si>
  <si>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</si>
  <si>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</si>
  <si>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</si>
  <si>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</si>
  <si>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</si>
  <si>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</si>
  <si>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</si>
  <si>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</si>
  <si>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</si>
  <si>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</si>
  <si>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</si>
  <si>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</si>
  <si>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</si>
  <si>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</si>
  <si>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</si>
  <si>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</si>
  <si>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</si>
  <si>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</si>
  <si>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</si>
  <si>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</si>
  <si>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</si>
  <si>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</si>
  <si>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</si>
  <si>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</si>
  <si>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</si>
  <si>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</si>
  <si>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</si>
  <si>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</si>
  <si>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</si>
  <si>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</si>
  <si>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</si>
  <si>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</si>
  <si>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</si>
  <si>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</si>
  <si>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</si>
  <si>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</si>
  <si>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</si>
  <si>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</si>
  <si>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</si>
  <si>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</si>
  <si>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</si>
  <si>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</si>
  <si>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</si>
  <si>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</si>
  <si>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</si>
  <si>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</si>
  <si>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</si>
  <si>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</si>
  <si>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</si>
  <si>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</si>
  <si>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</si>
  <si>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</si>
  <si>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</si>
  <si>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</si>
  <si>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</si>
  <si>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</si>
  <si>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</si>
  <si>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</si>
  <si>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</si>
  <si>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</si>
  <si>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</si>
  <si>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</si>
  <si>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</si>
  <si>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</si>
  <si>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</si>
  <si>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</si>
  <si>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</si>
  <si>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</si>
  <si>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</si>
  <si>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</si>
  <si>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</si>
  <si>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</si>
  <si>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</si>
  <si>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</si>
  <si>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</si>
  <si>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</si>
  <si>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</si>
  <si>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</si>
  <si>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</si>
  <si>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</si>
  <si>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</si>
  <si>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</si>
  <si>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</si>
  <si>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</si>
  <si>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</si>
  <si>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</si>
  <si>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</si>
  <si>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</si>
  <si>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</si>
  <si>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</si>
  <si>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</si>
  <si>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</si>
  <si>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</si>
  <si>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</si>
  <si>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</si>
  <si>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</si>
  <si>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</si>
  <si>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</si>
  <si>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</si>
  <si>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</si>
  <si>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</si>
  <si>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</si>
  <si>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</si>
  <si>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</si>
  <si>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</si>
  <si>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</si>
  <si>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</si>
  <si>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</si>
  <si>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</si>
  <si>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</si>
  <si>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</si>
  <si>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</si>
  <si>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</si>
  <si>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</si>
  <si>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</si>
  <si>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</si>
  <si>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</si>
  <si>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</si>
  <si>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</si>
  <si>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</si>
  <si>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</si>
  <si>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</si>
  <si>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</si>
  <si>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</si>
  <si>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</si>
  <si>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</si>
  <si>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</si>
  <si>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</si>
  <si>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</si>
  <si>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</si>
  <si>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</si>
  <si>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</si>
  <si>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</si>
  <si>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</si>
  <si>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</si>
  <si>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</si>
  <si>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</si>
  <si>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</si>
  <si>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</si>
  <si>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</si>
  <si>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</si>
  <si>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</si>
  <si>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</si>
  <si>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</si>
  <si>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</si>
  <si>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</si>
  <si>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</si>
  <si>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</si>
  <si>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</si>
  <si>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</si>
  <si>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</si>
  <si>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</si>
  <si>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</si>
  <si>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</si>
  <si>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</si>
  <si>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</si>
  <si>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</si>
  <si>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</si>
  <si>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</si>
  <si>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</si>
  <si>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</si>
  <si>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</si>
  <si>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</si>
  <si>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</si>
  <si>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</si>
  <si>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</si>
  <si>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</si>
  <si>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</si>
  <si>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</si>
  <si>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</si>
  <si>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</si>
  <si>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</si>
  <si>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</si>
  <si>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</si>
  <si>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</si>
  <si>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</si>
  <si>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</si>
  <si>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</si>
  <si>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</si>
  <si>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</si>
  <si>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</si>
  <si>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</si>
  <si>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</si>
  <si>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</si>
  <si>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</si>
  <si>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</si>
  <si>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</si>
  <si>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</si>
  <si>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</si>
  <si>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</si>
  <si>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</si>
  <si>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</si>
  <si>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</si>
  <si>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</si>
  <si>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</si>
  <si>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</si>
  <si>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</si>
  <si>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</si>
  <si>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</si>
  <si>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</si>
  <si>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</si>
  <si>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</si>
  <si>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</si>
  <si>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</si>
  <si>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</si>
  <si>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</si>
  <si>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</si>
  <si>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</si>
  <si>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</si>
  <si>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</si>
  <si>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</si>
  <si>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</si>
  <si>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</si>
  <si>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</si>
  <si>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</si>
  <si>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</si>
  <si>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</si>
  <si>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</si>
  <si>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</si>
  <si>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</si>
  <si>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</si>
  <si>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</si>
  <si>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</si>
  <si>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</si>
  <si>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</si>
  <si>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</si>
  <si>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</si>
  <si>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</si>
  <si>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</si>
  <si>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</si>
  <si>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</si>
  <si>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</si>
  <si>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</si>
  <si>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</si>
  <si>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</si>
  <si>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</si>
  <si>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</si>
  <si>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</si>
  <si>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</si>
  <si>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</si>
  <si>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</si>
  <si>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</si>
  <si>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</si>
  <si>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</si>
  <si>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</si>
  <si>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</si>
  <si>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</si>
  <si>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</si>
  <si>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</si>
  <si>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</si>
  <si>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</si>
  <si>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</si>
  <si>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</si>
  <si>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</si>
  <si>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</si>
  <si>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</si>
  <si>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</si>
  <si>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</si>
  <si>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</si>
  <si>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</si>
  <si>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</si>
  <si>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</si>
  <si>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</si>
  <si>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</si>
  <si>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</si>
  <si>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</si>
  <si>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</si>
  <si>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</si>
  <si>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</si>
  <si>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</si>
  <si>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</si>
  <si>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</si>
  <si>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</si>
  <si>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</si>
  <si>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</si>
  <si>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</si>
  <si>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</si>
  <si>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</si>
  <si>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</si>
  <si>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</si>
  <si>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</si>
  <si>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</si>
  <si>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</si>
  <si>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</si>
  <si>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</si>
  <si>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</si>
  <si>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</si>
  <si>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</si>
  <si>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</si>
  <si>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</si>
  <si>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</si>
  <si>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</si>
  <si>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</si>
  <si>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</si>
  <si>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</si>
  <si>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</si>
  <si>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</si>
  <si>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</si>
  <si>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</si>
  <si>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</si>
  <si>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</si>
  <si>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</si>
  <si>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</si>
  <si>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</si>
  <si>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</si>
  <si>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</si>
  <si>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</si>
  <si>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</si>
  <si>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</si>
  <si>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</si>
  <si>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</si>
  <si>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</si>
  <si>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</si>
  <si>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</si>
  <si>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</si>
  <si>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</si>
  <si>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</si>
  <si>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</si>
  <si>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</si>
  <si>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</si>
  <si>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</si>
  <si>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</si>
  <si>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</si>
  <si>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</si>
  <si>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</si>
  <si>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</si>
  <si>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</si>
  <si>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</si>
  <si>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</si>
  <si>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</si>
  <si>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</si>
  <si>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</si>
  <si>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</si>
  <si>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</si>
  <si>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</si>
  <si>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</si>
  <si>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</si>
  <si>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</si>
  <si>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</si>
  <si>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</si>
  <si>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</si>
  <si>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</si>
  <si>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</si>
  <si>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</si>
  <si>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</si>
  <si>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</si>
  <si>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</si>
  <si>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</si>
  <si>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</si>
  <si>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</si>
  <si>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</si>
  <si>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</si>
  <si>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</si>
  <si>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</si>
  <si>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</si>
  <si>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</si>
  <si>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</si>
  <si>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</si>
  <si>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</si>
  <si>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</si>
  <si>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</si>
  <si>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</si>
  <si>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</si>
  <si>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</si>
  <si>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</si>
  <si>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</si>
  <si>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</si>
  <si>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</si>
  <si>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</si>
  <si>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</si>
  <si>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</si>
  <si>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</si>
  <si>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</si>
  <si>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</si>
  <si>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</si>
  <si>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</si>
  <si>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</si>
  <si>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</si>
  <si>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</si>
  <si>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</si>
  <si>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</si>
  <si>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</si>
  <si>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</si>
  <si>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</si>
  <si>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</si>
  <si>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</si>
  <si>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</si>
  <si>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</si>
  <si>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</si>
  <si>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</si>
  <si>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</si>
  <si>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</si>
  <si>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</si>
  <si>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</si>
  <si>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</si>
  <si>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</si>
  <si>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</si>
  <si>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</si>
  <si>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</si>
  <si>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</si>
  <si>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</si>
  <si>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</si>
  <si>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</si>
  <si>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</si>
  <si>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</si>
  <si>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</si>
  <si>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</si>
  <si>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</si>
  <si>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</si>
  <si>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</si>
  <si>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</si>
  <si>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</si>
  <si>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</si>
  <si>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</si>
  <si>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</si>
  <si>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</si>
  <si>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</si>
  <si>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</si>
  <si>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</si>
  <si>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</si>
  <si>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</si>
  <si>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</si>
  <si>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</si>
  <si>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</si>
  <si>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</si>
  <si>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</si>
  <si>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</si>
  <si>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</si>
  <si>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</si>
  <si>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</si>
  <si>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</si>
  <si>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</si>
  <si>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</si>
  <si>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</si>
  <si>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</si>
  <si>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</si>
  <si>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</si>
  <si>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</si>
  <si>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</si>
  <si>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</si>
  <si>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</si>
  <si>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</si>
  <si>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</si>
  <si>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</si>
  <si>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</si>
  <si>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</si>
  <si>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</si>
  <si>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</si>
  <si>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</si>
  <si>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</si>
  <si>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</si>
  <si>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</si>
  <si>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</si>
  <si>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</si>
  <si>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</si>
  <si>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</si>
  <si>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</si>
  <si>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</si>
  <si>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</si>
  <si>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</si>
  <si>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</si>
  <si>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</si>
  <si>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</si>
  <si>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</si>
  <si>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</si>
  <si>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</si>
  <si>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</si>
  <si>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</si>
  <si>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</si>
  <si>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</si>
  <si>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</si>
  <si>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</si>
  <si>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</si>
  <si>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</si>
  <si>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</si>
  <si>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</si>
  <si>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</si>
  <si>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</si>
  <si>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</si>
  <si>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</si>
  <si>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</si>
  <si>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</si>
  <si>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</si>
  <si>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</si>
  <si>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</si>
  <si>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</si>
  <si>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</si>
  <si>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</si>
  <si>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</si>
  <si>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</si>
  <si>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</si>
  <si>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</si>
  <si>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</si>
  <si>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</si>
  <si>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</si>
  <si>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</si>
  <si>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</si>
  <si>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</si>
  <si>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</si>
  <si>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</si>
  <si>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</si>
  <si>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</si>
  <si>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</si>
  <si>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</si>
  <si>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</si>
  <si>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</si>
  <si>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</si>
  <si>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</si>
  <si>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</si>
  <si>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</si>
  <si>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</si>
  <si>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</si>
  <si>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</si>
  <si>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</si>
  <si>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</si>
  <si>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</si>
  <si>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</si>
  <si>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</si>
  <si>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</si>
  <si>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</si>
  <si>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</si>
  <si>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</si>
  <si>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</si>
  <si>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</si>
  <si>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</si>
  <si>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</si>
  <si>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</si>
  <si>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</si>
  <si>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</si>
  <si>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</si>
  <si>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</si>
  <si>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</si>
  <si>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</si>
  <si>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</si>
  <si>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</si>
  <si>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</si>
  <si>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</si>
  <si>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</si>
  <si>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</si>
  <si>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</si>
  <si>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</si>
  <si>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</si>
  <si>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</si>
  <si>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</si>
  <si>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</si>
  <si>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</si>
  <si>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</si>
  <si>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</si>
  <si>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</si>
  <si>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</si>
  <si>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</si>
  <si>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</si>
  <si>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</si>
  <si>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</si>
  <si>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</si>
  <si>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</si>
  <si>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</si>
  <si>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</si>
  <si>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</si>
  <si>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</si>
  <si>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</si>
  <si>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</si>
  <si>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</si>
  <si>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</si>
  <si>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</si>
  <si>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</si>
  <si>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</si>
  <si>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</si>
  <si>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</si>
  <si>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</si>
  <si>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</si>
  <si>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</si>
  <si>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</si>
  <si>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</si>
  <si>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</si>
  <si>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</si>
  <si>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</si>
  <si>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</si>
  <si>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</si>
  <si>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</si>
  <si>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</si>
  <si>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</si>
  <si>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</si>
  <si>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</si>
  <si>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</si>
  <si>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</si>
  <si>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</si>
  <si>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</si>
  <si>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</si>
  <si>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</si>
  <si>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</si>
  <si>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</si>
  <si>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</si>
  <si>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</si>
  <si>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</si>
  <si>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</si>
  <si>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</si>
  <si>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</si>
  <si>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</si>
  <si>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</si>
  <si>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</si>
  <si>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</si>
  <si>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</si>
  <si>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</si>
  <si>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</si>
  <si>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</si>
  <si>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</si>
  <si>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</si>
  <si>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</si>
  <si>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</si>
  <si>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</si>
  <si>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</si>
  <si>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</si>
  <si>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</si>
  <si>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</si>
  <si>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</si>
  <si>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</si>
  <si>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</si>
  <si>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</si>
  <si>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</si>
  <si>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</si>
  <si>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</si>
  <si>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</si>
  <si>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</si>
  <si>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</si>
  <si>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</si>
  <si>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</si>
  <si>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</si>
  <si>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</si>
  <si>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</si>
  <si>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</si>
  <si>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</si>
  <si>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</si>
  <si>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</si>
  <si>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</si>
  <si>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</si>
  <si>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</si>
  <si>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</si>
  <si>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</si>
  <si>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</si>
  <si>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</si>
  <si>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</si>
  <si>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</si>
  <si>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</si>
  <si>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</si>
  <si>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</si>
  <si>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</si>
  <si>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</si>
  <si>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</si>
  <si>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</si>
  <si>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</si>
  <si>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</si>
  <si>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</si>
  <si>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</si>
  <si>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</si>
  <si>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</si>
  <si>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</si>
  <si>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</si>
  <si>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</si>
  <si>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</si>
  <si>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</si>
  <si>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</si>
  <si>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</si>
  <si>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</si>
  <si>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</si>
  <si>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</si>
  <si>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</si>
  <si>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</si>
  <si>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</si>
  <si>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</si>
  <si>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</si>
  <si>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</si>
  <si>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</si>
  <si>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</si>
  <si>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</si>
  <si>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</si>
  <si>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</si>
  <si>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</si>
  <si>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</si>
  <si>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</si>
  <si>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</si>
  <si>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</si>
  <si>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</si>
  <si>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</si>
  <si>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</si>
  <si>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</si>
  <si>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</si>
  <si>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</si>
  <si>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</si>
  <si>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</si>
  <si>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</si>
  <si>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</si>
  <si>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</si>
  <si>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</si>
  <si>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</si>
  <si>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</si>
  <si>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</si>
  <si>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</si>
  <si>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</si>
  <si>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</si>
  <si>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</si>
  <si>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</si>
  <si>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</si>
  <si>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</si>
  <si>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</si>
  <si>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</si>
  <si>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</si>
  <si>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</si>
  <si>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</si>
  <si>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</si>
  <si>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</si>
  <si>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</si>
  <si>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</si>
  <si>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</si>
  <si>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</si>
  <si>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</si>
  <si>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</si>
  <si>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</si>
  <si>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</si>
  <si>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</si>
  <si>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</si>
  <si>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</si>
  <si>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</si>
  <si>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</si>
  <si>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</si>
  <si>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</si>
  <si>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</si>
  <si>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</si>
  <si>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</si>
  <si>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</si>
  <si>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</si>
  <si>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</si>
  <si>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</si>
  <si>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</si>
  <si>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</si>
  <si>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</si>
  <si>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</si>
  <si>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</si>
  <si>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</si>
  <si>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</si>
  <si>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</si>
  <si>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</si>
  <si>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</si>
  <si>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</si>
  <si>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</si>
  <si>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</si>
  <si>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</si>
  <si>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</si>
  <si>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</si>
  <si>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</si>
  <si>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</si>
  <si>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</si>
  <si>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</si>
  <si>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</si>
  <si>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</si>
  <si>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</si>
  <si>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</si>
  <si>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</si>
  <si>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</si>
  <si>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</si>
  <si>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</si>
  <si>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</si>
  <si>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</si>
  <si>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</si>
  <si>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</si>
  <si>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</si>
  <si>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</si>
  <si>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</si>
  <si>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</si>
  <si>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</si>
  <si>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</si>
  <si>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</si>
  <si>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</si>
  <si>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</si>
  <si>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</si>
  <si>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</si>
  <si>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</si>
  <si>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</si>
  <si>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</si>
  <si>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</si>
  <si>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</si>
  <si>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</si>
  <si>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</si>
  <si>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</si>
  <si>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</si>
  <si>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</si>
  <si>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</si>
  <si>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</si>
  <si>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</si>
  <si>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</si>
  <si>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</si>
  <si>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</si>
  <si>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</si>
  <si>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</si>
  <si>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</si>
  <si>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</si>
  <si>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</si>
  <si>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</si>
  <si>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</si>
  <si>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</si>
  <si>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</si>
  <si>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</si>
  <si>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</si>
  <si>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</si>
  <si>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</si>
  <si>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</si>
  <si>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</si>
  <si>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</si>
  <si>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</si>
  <si>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</si>
  <si>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</si>
  <si>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</si>
  <si>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</si>
  <si>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</si>
  <si>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</si>
  <si>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</si>
  <si>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</si>
  <si>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</si>
  <si>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</si>
  <si>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</si>
  <si>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</si>
  <si>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</si>
  <si>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</si>
  <si>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</si>
  <si>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</si>
  <si>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</si>
  <si>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</si>
  <si>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</si>
  <si>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</si>
  <si>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</si>
  <si>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</si>
  <si>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</si>
  <si>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</si>
  <si>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</si>
  <si>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</si>
  <si>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</si>
  <si>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</si>
  <si>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</si>
  <si>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</si>
  <si>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</si>
  <si>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</si>
  <si>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</si>
  <si>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</si>
  <si>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</si>
  <si>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</si>
  <si>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</si>
  <si>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</si>
  <si>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</si>
  <si>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</si>
  <si>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</si>
  <si>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</si>
  <si>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</si>
  <si>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</si>
  <si>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</si>
  <si>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</si>
  <si>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</si>
  <si>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</si>
  <si>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</si>
  <si>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</si>
  <si>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</si>
  <si>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</si>
  <si>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</si>
  <si>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</si>
  <si>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</si>
  <si>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</si>
  <si>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</si>
  <si>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</si>
  <si>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</si>
  <si>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</si>
  <si>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</si>
  <si>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</si>
  <si>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</si>
  <si>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</si>
  <si>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</si>
  <si>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</si>
  <si>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</si>
  <si>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</si>
  <si>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</si>
  <si>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</si>
  <si>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</si>
  <si>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</si>
  <si>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</si>
  <si>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</si>
  <si>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</si>
  <si>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</si>
  <si>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</si>
  <si>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</si>
  <si>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</si>
  <si>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</si>
  <si>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</si>
  <si>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</si>
  <si>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</si>
  <si>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</si>
  <si>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</si>
  <si>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</si>
  <si>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</si>
  <si>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</si>
  <si>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</si>
  <si>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</si>
  <si>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</si>
  <si>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</si>
  <si>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</si>
  <si>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</si>
  <si>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</si>
  <si>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</si>
  <si>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</si>
  <si>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</si>
  <si>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</si>
  <si>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</si>
  <si>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</si>
  <si>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</si>
  <si>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</si>
  <si>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</si>
  <si>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</si>
  <si>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</si>
  <si>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</si>
  <si>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</si>
  <si>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</si>
  <si>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</si>
  <si>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</si>
  <si>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</si>
  <si>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</si>
  <si>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</si>
  <si>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</si>
  <si>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</si>
  <si>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</si>
  <si>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</si>
  <si>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</si>
  <si>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</si>
  <si>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</si>
  <si>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</si>
  <si>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</si>
  <si>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</si>
  <si>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</si>
  <si>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</si>
  <si>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</si>
  <si>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</si>
  <si>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</si>
  <si>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</si>
  <si>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</si>
  <si>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</si>
  <si>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</si>
  <si>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</si>
  <si>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</si>
  <si>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</si>
  <si>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</si>
  <si>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</si>
  <si>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</si>
  <si>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</si>
  <si>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</si>
  <si>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</si>
  <si>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</si>
  <si>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</si>
  <si>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</si>
  <si>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</si>
  <si>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</si>
  <si>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</si>
  <si>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</si>
  <si>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</si>
  <si>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</si>
  <si>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</si>
  <si>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</si>
  <si>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</si>
  <si>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</si>
  <si>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</si>
  <si>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</si>
  <si>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</si>
  <si>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</si>
  <si>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</si>
  <si>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</si>
  <si>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</si>
  <si>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</si>
  <si>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</si>
  <si>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</si>
  <si>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</si>
  <si>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</si>
  <si>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</si>
  <si>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</si>
  <si>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</si>
  <si>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</si>
  <si>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</si>
  <si>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</si>
  <si>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</si>
  <si>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</si>
  <si>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</si>
  <si>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</si>
  <si>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</si>
  <si>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</si>
  <si>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</si>
  <si>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</si>
  <si>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</si>
  <si>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</si>
  <si>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</si>
  <si>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</si>
  <si>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</si>
  <si>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</si>
  <si>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</si>
  <si>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</si>
  <si>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</si>
  <si>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</si>
  <si>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</si>
  <si>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</si>
  <si>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</si>
  <si>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</si>
  <si>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</si>
  <si>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</si>
  <si>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</si>
  <si>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</si>
  <si>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</si>
  <si>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</si>
  <si>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</si>
  <si>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</si>
  <si>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</si>
  <si>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</si>
  <si>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</si>
  <si>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</si>
  <si>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</si>
  <si>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</si>
  <si>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</si>
  <si>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</si>
  <si>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</si>
  <si>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</si>
  <si>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</si>
  <si>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</si>
  <si>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</si>
  <si>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</si>
  <si>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</si>
  <si>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</si>
  <si>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</si>
  <si>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</si>
  <si>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</si>
  <si>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</si>
  <si>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</si>
  <si>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</si>
  <si>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</si>
  <si>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</si>
  <si>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</si>
  <si>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</si>
  <si>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</si>
  <si>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</si>
  <si>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</si>
  <si>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</si>
  <si>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</si>
  <si>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</si>
  <si>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</si>
  <si>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</si>
  <si>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</si>
  <si>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</si>
  <si>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</si>
  <si>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</si>
  <si>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</si>
  <si>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</si>
  <si>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</si>
  <si>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</si>
  <si>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</si>
  <si>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</si>
  <si>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</si>
  <si>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</si>
  <si>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</si>
  <si>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</si>
  <si>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</si>
  <si>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</si>
  <si>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</si>
  <si>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</si>
  <si>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</si>
  <si>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</si>
  <si>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</si>
  <si>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</si>
  <si>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</si>
  <si>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</si>
  <si>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</si>
  <si>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</si>
  <si>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</si>
  <si>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</si>
  <si>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</si>
  <si>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</si>
  <si>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</si>
  <si>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</si>
  <si>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</si>
  <si>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</si>
  <si>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</si>
  <si>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</si>
  <si>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</si>
  <si>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</si>
  <si>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</si>
  <si>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</si>
  <si>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</si>
  <si>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</si>
  <si>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</si>
  <si>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</si>
  <si>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</si>
  <si>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</si>
  <si>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</si>
  <si>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</si>
  <si>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</si>
  <si>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</si>
  <si>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</si>
  <si>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</si>
  <si>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</si>
  <si>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</si>
  <si>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</si>
  <si>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</si>
  <si>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</si>
  <si>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</si>
  <si>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</si>
  <si>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</si>
  <si>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</si>
  <si>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</si>
  <si>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</si>
  <si>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</si>
  <si>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</si>
  <si>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</si>
  <si>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</si>
  <si>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</si>
  <si>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</si>
  <si>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</si>
  <si>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</si>
  <si>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</si>
  <si>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</si>
  <si>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</si>
  <si>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</si>
  <si>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</si>
  <si>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</si>
  <si>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</si>
  <si>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</si>
  <si>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</si>
  <si>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</si>
  <si>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</si>
  <si>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</si>
  <si>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</si>
  <si>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</si>
  <si>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</si>
  <si>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</si>
  <si>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</si>
  <si>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</si>
  <si>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</si>
  <si>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</si>
  <si>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</si>
  <si>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</si>
  <si>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</si>
  <si>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</si>
  <si>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</si>
  <si>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</si>
  <si>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</si>
  <si>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</si>
  <si>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</si>
  <si>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</si>
  <si>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</si>
  <si>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</si>
  <si>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</si>
  <si>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</si>
  <si>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</si>
  <si>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</si>
  <si>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</si>
  <si>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</si>
  <si>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</si>
  <si>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</si>
  <si>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</si>
  <si>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</si>
  <si>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</si>
  <si>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</si>
  <si>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</si>
  <si>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</si>
  <si>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</si>
  <si>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</si>
  <si>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</si>
  <si>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</si>
  <si>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</si>
  <si>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</si>
  <si>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</si>
  <si>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</si>
  <si>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</si>
  <si>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</si>
  <si>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</si>
  <si>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</si>
  <si>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</si>
  <si>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</si>
  <si>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</si>
  <si>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</si>
  <si>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</si>
  <si>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</si>
  <si>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</si>
  <si>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</si>
  <si>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</si>
  <si>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</si>
  <si>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</si>
  <si>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</si>
  <si>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</si>
  <si>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</si>
  <si>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</si>
  <si>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</si>
  <si>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</si>
  <si>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</si>
  <si>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</si>
  <si>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</si>
  <si>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</si>
  <si>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</si>
  <si>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</si>
  <si>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</si>
  <si>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</si>
  <si>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</si>
  <si>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</si>
  <si>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</si>
  <si>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</si>
  <si>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</si>
  <si>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</si>
  <si>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</si>
  <si>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</si>
  <si>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</si>
  <si>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</si>
  <si>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</si>
  <si>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</si>
  <si>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</si>
  <si>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</si>
  <si>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</si>
  <si>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</si>
  <si>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</si>
  <si>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</si>
  <si>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</si>
  <si>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</si>
  <si>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</si>
  <si>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</si>
  <si>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</si>
  <si>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</si>
  <si>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</si>
  <si>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</si>
  <si>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</si>
  <si>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</si>
  <si>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</si>
  <si>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</si>
  <si>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</si>
  <si>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</si>
  <si>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</si>
  <si>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</si>
  <si>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</si>
  <si>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</si>
  <si>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</si>
  <si>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</si>
  <si>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</si>
  <si>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</si>
  <si>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</si>
  <si>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</si>
  <si>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</si>
  <si>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</si>
  <si>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</si>
  <si>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</si>
  <si>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</si>
  <si>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</si>
  <si>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</si>
  <si>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</si>
  <si>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</si>
  <si>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</si>
  <si>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</si>
  <si>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</si>
  <si>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</si>
  <si>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</si>
  <si>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</si>
  <si>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</si>
  <si>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</si>
  <si>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</si>
  <si>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</si>
  <si>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</si>
  <si>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</si>
  <si>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</si>
  <si>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</si>
  <si>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</si>
  <si>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</si>
  <si>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</si>
  <si>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</si>
  <si>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</si>
  <si>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</si>
  <si>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</si>
  <si>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</si>
  <si>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</si>
  <si>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</si>
  <si>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</si>
  <si>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</si>
  <si>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</si>
  <si>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</si>
  <si>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</si>
  <si>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</si>
  <si>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</si>
  <si>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</si>
  <si>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</si>
  <si>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</si>
  <si>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</si>
  <si>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</si>
  <si>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</si>
  <si>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</si>
  <si>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</si>
  <si>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</si>
  <si>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</si>
  <si>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</si>
  <si>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</si>
  <si>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</si>
  <si>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</si>
  <si>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</si>
  <si>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</si>
  <si>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</si>
  <si>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</si>
  <si>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</si>
  <si>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</si>
  <si>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</si>
  <si>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</si>
  <si>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</si>
  <si>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</si>
  <si>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</si>
  <si>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</si>
  <si>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</si>
  <si>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</si>
  <si>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</si>
  <si>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</si>
  <si>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</si>
  <si>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</si>
  <si>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</si>
  <si>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</si>
  <si>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</si>
  <si>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</si>
  <si>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</si>
  <si>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</si>
  <si>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</si>
  <si>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</si>
  <si>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</si>
  <si>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</si>
  <si>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</si>
  <si>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</si>
  <si>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</si>
  <si>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</si>
  <si>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</si>
  <si>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</si>
  <si>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</si>
  <si>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</si>
  <si>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</si>
  <si>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</si>
  <si>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</si>
  <si>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</si>
  <si>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</si>
  <si>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</si>
  <si>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</si>
  <si>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</si>
  <si>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</si>
  <si>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</si>
  <si>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</si>
  <si>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</si>
  <si>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</si>
  <si>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</si>
  <si>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</si>
  <si>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</si>
  <si>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</si>
  <si>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</si>
  <si>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</si>
  <si>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</si>
  <si>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</si>
  <si>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</si>
  <si>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</si>
  <si>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</si>
  <si>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</si>
  <si>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</si>
  <si>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</si>
  <si>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</si>
  <si>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</si>
  <si>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</si>
  <si>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</si>
  <si>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</si>
  <si>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</si>
  <si>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</si>
  <si>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</si>
  <si>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</si>
  <si>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</si>
  <si>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</si>
  <si>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</si>
  <si>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</si>
  <si>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</si>
  <si>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</si>
  <si>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</si>
  <si>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</si>
  <si>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</si>
  <si>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</si>
  <si>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</si>
  <si>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</si>
  <si>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</si>
  <si>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</si>
  <si>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</si>
  <si>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</si>
  <si>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</si>
  <si>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</si>
  <si>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</si>
  <si>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</si>
  <si>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</si>
  <si>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</si>
  <si>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</si>
  <si>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</si>
  <si>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</si>
  <si>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</si>
  <si>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</si>
  <si>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</si>
  <si>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</si>
  <si>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</si>
  <si>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</si>
  <si>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</si>
  <si>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</si>
  <si>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</si>
  <si>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</si>
  <si>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</si>
  <si>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</si>
  <si>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</si>
  <si>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</si>
  <si>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</si>
  <si>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</si>
  <si>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</si>
  <si>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</si>
  <si>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</si>
  <si>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</si>
  <si>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</si>
  <si>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</si>
  <si>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</si>
  <si>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</si>
  <si>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</si>
  <si>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</si>
  <si>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</si>
  <si>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</si>
  <si>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</si>
  <si>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</si>
  <si>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</si>
  <si>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</si>
  <si>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</si>
  <si>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</si>
  <si>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</si>
  <si>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</si>
  <si>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</si>
  <si>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</si>
  <si>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</si>
  <si>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</si>
  <si>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</si>
  <si>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</si>
  <si>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</si>
  <si>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</si>
  <si>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</si>
  <si>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</si>
  <si>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</si>
  <si>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</si>
  <si>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</si>
  <si>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</si>
  <si>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</si>
  <si>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</si>
  <si>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</si>
  <si>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</si>
  <si>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</si>
  <si>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</si>
  <si>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</si>
  <si>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</si>
  <si>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</si>
  <si>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</si>
  <si>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</si>
  <si>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</si>
  <si>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</si>
  <si>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</si>
  <si>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</si>
  <si>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</si>
  <si>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</si>
  <si>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</si>
  <si>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</si>
  <si>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</si>
  <si>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</si>
  <si>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</si>
  <si>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</si>
  <si>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</si>
  <si>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</si>
  <si>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</si>
  <si>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</si>
  <si>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</si>
  <si>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</si>
  <si>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</si>
  <si>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</si>
  <si>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</si>
  <si>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</si>
  <si>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</si>
  <si>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</si>
  <si>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</si>
  <si>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</si>
  <si>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</si>
  <si>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</si>
  <si>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</si>
  <si>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</si>
  <si>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</si>
  <si>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</si>
  <si>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</si>
  <si>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</si>
  <si>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</si>
  <si>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</si>
  <si>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</si>
  <si>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</si>
  <si>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</si>
  <si>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</si>
  <si>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</si>
  <si>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</si>
  <si>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</si>
  <si>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</si>
  <si>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</si>
  <si>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</si>
  <si>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</si>
  <si>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</si>
  <si>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</si>
  <si>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</si>
  <si>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</si>
  <si>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</si>
  <si>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</si>
  <si>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</si>
  <si>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</si>
  <si>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</si>
  <si>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</si>
  <si>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</si>
  <si>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</si>
  <si>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</si>
  <si>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</si>
  <si>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</si>
  <si>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</si>
  <si>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</si>
  <si>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</si>
  <si>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</si>
  <si>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</si>
  <si>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</si>
  <si>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</si>
  <si>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</si>
  <si>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</si>
  <si>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</si>
  <si>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</si>
  <si>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</si>
  <si>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</si>
  <si>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</si>
  <si>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</si>
  <si>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</si>
  <si>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</si>
  <si>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</si>
  <si>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</si>
  <si>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</si>
  <si>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</si>
  <si>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</si>
  <si>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</si>
  <si>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</si>
  <si>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</si>
  <si>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</si>
  <si>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</si>
  <si>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</si>
  <si>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</si>
  <si>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</si>
  <si>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</si>
  <si>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</si>
  <si>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</si>
  <si>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</si>
  <si>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</si>
  <si>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</si>
  <si>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</si>
  <si>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</si>
  <si>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</si>
  <si>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</si>
  <si>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</si>
  <si>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</si>
  <si>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</si>
  <si>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</si>
  <si>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</si>
  <si>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</si>
  <si>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</si>
  <si>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</si>
  <si>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</si>
  <si>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</si>
  <si>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</si>
  <si>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</si>
  <si>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</si>
  <si>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</si>
  <si>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</si>
  <si>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</si>
  <si>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</si>
  <si>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</si>
  <si>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</si>
  <si>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</si>
  <si>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</si>
  <si>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</si>
  <si>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</si>
  <si>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</si>
  <si>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</si>
  <si>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</si>
  <si>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</si>
  <si>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</si>
  <si>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</si>
  <si>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</si>
  <si>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</si>
  <si>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</si>
  <si>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</si>
  <si>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</si>
  <si>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</si>
  <si>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</si>
  <si>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</si>
  <si>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</si>
  <si>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</si>
  <si>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</si>
  <si>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</si>
  <si>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</si>
  <si>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</si>
  <si>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</si>
  <si>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</si>
  <si>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</si>
  <si>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</si>
  <si>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</si>
  <si>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</si>
  <si>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</si>
  <si>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</si>
  <si>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</si>
  <si>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</si>
  <si>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</si>
  <si>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</si>
  <si>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</si>
  <si>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</si>
  <si>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</si>
  <si>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</si>
  <si>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</si>
  <si>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</si>
  <si>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</si>
  <si>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</si>
  <si>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</si>
  <si>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</si>
  <si>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</si>
  <si>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</si>
  <si>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</si>
  <si>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</si>
  <si>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</si>
  <si>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</si>
  <si>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</si>
  <si>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</si>
  <si>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</si>
  <si>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</si>
  <si>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</si>
  <si>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</si>
  <si>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</si>
  <si>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</si>
  <si>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</si>
  <si>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</si>
  <si>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</si>
  <si>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</si>
  <si>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</si>
  <si>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</si>
  <si>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</si>
  <si>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</si>
  <si>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</si>
  <si>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</si>
  <si>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</si>
  <si>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</si>
  <si>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</si>
  <si>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</si>
  <si>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</si>
  <si>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</si>
  <si>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</si>
  <si>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</si>
  <si>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</si>
  <si>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</si>
  <si>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</si>
  <si>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</si>
  <si>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</si>
  <si>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</si>
  <si>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</si>
  <si>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</si>
  <si>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</si>
  <si>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</si>
  <si>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</si>
  <si>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</si>
  <si>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</si>
  <si>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</si>
  <si>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</si>
  <si>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</si>
  <si>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</si>
  <si>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</si>
  <si>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</si>
  <si>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</si>
  <si>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</si>
  <si>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</si>
  <si>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</si>
  <si>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</si>
  <si>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</si>
  <si>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</si>
  <si>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</si>
  <si>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</si>
  <si>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</si>
  <si>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</si>
  <si>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</si>
  <si>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</si>
  <si>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</si>
  <si>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</si>
  <si>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</si>
  <si>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</si>
  <si>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</si>
  <si>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</si>
  <si>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</si>
  <si>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</si>
  <si>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</si>
  <si>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</si>
  <si>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</si>
  <si>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</si>
  <si>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</si>
  <si>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</si>
  <si>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</si>
  <si>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</si>
  <si>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</si>
  <si>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</si>
  <si>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</si>
  <si>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</si>
  <si>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</si>
  <si>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</si>
  <si>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</si>
  <si>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</si>
  <si>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</si>
  <si>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</si>
  <si>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</si>
  <si>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</si>
  <si>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</si>
  <si>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</si>
  <si>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</si>
  <si>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</si>
  <si>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</si>
  <si>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</si>
  <si>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</si>
  <si>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</si>
  <si>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</si>
  <si>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</si>
  <si>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</si>
  <si>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</si>
  <si>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</si>
  <si>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</si>
  <si>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</si>
  <si>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</si>
  <si>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</si>
  <si>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</si>
  <si>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</si>
  <si>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</si>
  <si>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</si>
  <si>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</si>
  <si>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</si>
  <si>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</si>
  <si>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</si>
  <si>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</si>
  <si>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</si>
  <si>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</si>
  <si>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</si>
  <si>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</si>
  <si>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</si>
  <si>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</si>
  <si>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</si>
  <si>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</si>
  <si>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</si>
  <si>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</si>
  <si>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</si>
  <si>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</si>
  <si>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</si>
  <si>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</si>
  <si>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</si>
  <si>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</si>
  <si>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</si>
  <si>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</si>
  <si>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</si>
  <si>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</si>
  <si>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</si>
  <si>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</si>
  <si>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</si>
  <si>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</si>
  <si>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</si>
  <si>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</si>
  <si>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</si>
  <si>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</si>
  <si>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</si>
  <si>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</si>
  <si>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</si>
  <si>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</si>
  <si>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</si>
  <si>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</si>
  <si>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</si>
  <si>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</si>
  <si>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</si>
  <si>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</si>
  <si>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</si>
  <si>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</si>
  <si>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</si>
  <si>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</si>
  <si>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</si>
  <si>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</si>
  <si>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</si>
  <si>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</si>
  <si>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</si>
  <si>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</si>
  <si>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</si>
  <si>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</si>
  <si>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</si>
  <si>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</si>
  <si>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</si>
  <si>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</si>
  <si>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</si>
  <si>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</si>
  <si>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</si>
  <si>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</si>
  <si>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</si>
  <si>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</si>
  <si>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</si>
  <si>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</si>
  <si>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</si>
  <si>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</si>
  <si>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</si>
  <si>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</si>
  <si>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</si>
  <si>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</si>
  <si>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</si>
  <si>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</si>
  <si>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</si>
  <si>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</si>
  <si>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</si>
  <si>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</si>
  <si>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</si>
  <si>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</si>
  <si>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</si>
  <si>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</si>
  <si>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</si>
  <si>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</si>
  <si>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</si>
  <si>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</si>
  <si>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</si>
  <si>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</si>
  <si>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</si>
  <si>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</si>
  <si>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</si>
  <si>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</si>
  <si>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</si>
  <si>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</si>
  <si>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</si>
  <si>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</si>
  <si>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</si>
  <si>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</si>
  <si>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</si>
  <si>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</si>
  <si>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</si>
  <si>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</si>
  <si>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</si>
  <si>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</si>
  <si>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</si>
  <si>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</si>
  <si>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</si>
  <si>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</si>
  <si>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</si>
  <si>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</si>
  <si>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</si>
  <si>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</si>
  <si>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</si>
  <si>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</si>
  <si>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</si>
  <si>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</si>
  <si>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</si>
  <si>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</si>
  <si>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</si>
  <si>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</si>
  <si>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</si>
  <si>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</si>
  <si>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</si>
  <si>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</si>
  <si>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</si>
  <si>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</si>
  <si>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</si>
  <si>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</si>
  <si>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</si>
  <si>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</si>
  <si>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</si>
  <si>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</si>
  <si>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</si>
  <si>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</si>
  <si>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</si>
  <si>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</si>
  <si>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</si>
  <si>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</si>
  <si>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</si>
  <si>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</si>
  <si>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</si>
  <si>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</si>
  <si>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</si>
  <si>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</si>
  <si>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</si>
  <si>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</si>
  <si>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</si>
  <si>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</si>
  <si>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</si>
  <si>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</si>
  <si>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</si>
  <si>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</si>
  <si>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</si>
  <si>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</si>
  <si>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</si>
  <si>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</si>
  <si>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</si>
  <si>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</si>
  <si>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</si>
  <si>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</si>
  <si>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</si>
  <si>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</si>
  <si>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</si>
  <si>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</si>
  <si>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</si>
  <si>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</si>
  <si>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</si>
  <si>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</si>
  <si>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</si>
  <si>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</si>
  <si>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</si>
  <si>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</si>
  <si>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</si>
  <si>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</si>
  <si>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</si>
  <si>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</si>
  <si>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</si>
  <si>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</si>
  <si>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</si>
  <si>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</si>
  <si>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</si>
  <si>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</si>
  <si>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</si>
  <si>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</si>
  <si>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</si>
  <si>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</si>
  <si>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</si>
  <si>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</si>
  <si>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</si>
  <si>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</si>
  <si>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</si>
  <si>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</si>
  <si>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</si>
  <si>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</si>
  <si>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</si>
  <si>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</si>
  <si>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</si>
  <si>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</si>
  <si>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</si>
  <si>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</si>
  <si>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</si>
  <si>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</si>
  <si>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</si>
  <si>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</si>
  <si>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</si>
  <si>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</si>
  <si>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</si>
  <si>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</si>
  <si>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</si>
  <si>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</si>
  <si>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</si>
  <si>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</si>
  <si>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</si>
  <si>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</si>
  <si>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</si>
  <si>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</si>
  <si>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</si>
  <si>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</si>
  <si>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</si>
  <si>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</si>
  <si>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</si>
  <si>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</si>
  <si>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</si>
  <si>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</si>
  <si>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</si>
  <si>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</si>
  <si>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</si>
  <si>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</si>
  <si>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</si>
  <si>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</si>
  <si>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</si>
  <si>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</si>
  <si>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</si>
  <si>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</si>
  <si>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</si>
  <si>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</si>
  <si>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</si>
  <si>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</si>
  <si>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</si>
  <si>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</si>
  <si>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</si>
  <si>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</si>
  <si>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</si>
  <si>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</si>
  <si>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</si>
  <si>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</si>
  <si>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</si>
  <si>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</si>
  <si>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</si>
  <si>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</si>
  <si>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</si>
  <si>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</si>
  <si>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</si>
  <si>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</si>
  <si>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</si>
  <si>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</si>
  <si>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</si>
  <si>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</si>
  <si>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</si>
  <si>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</si>
  <si>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</si>
  <si>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</si>
  <si>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</si>
  <si>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</si>
  <si>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</si>
  <si>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</si>
  <si>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</si>
  <si>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</si>
  <si>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</si>
  <si>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</si>
  <si>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</si>
  <si>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</si>
  <si>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</si>
  <si>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</si>
  <si>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</si>
  <si>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</si>
  <si>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</si>
  <si>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</si>
  <si>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</si>
  <si>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</si>
  <si>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</si>
  <si>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</si>
  <si>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</si>
  <si>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</si>
  <si>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</si>
  <si>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</si>
  <si>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</si>
  <si>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</si>
  <si>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</si>
  <si>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</si>
  <si>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</si>
  <si>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</si>
  <si>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</si>
  <si>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</si>
  <si>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</si>
  <si>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</si>
  <si>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</si>
  <si>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</si>
  <si>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</si>
  <si>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</si>
  <si>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</si>
  <si>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</si>
  <si>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</si>
  <si>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</si>
  <si>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</si>
  <si>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</si>
  <si>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</si>
  <si>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</si>
  <si>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</si>
  <si>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</si>
  <si>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</si>
  <si>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</si>
  <si>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</si>
  <si>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</si>
  <si>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</si>
  <si>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</si>
  <si>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</si>
  <si>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</si>
  <si>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</si>
  <si>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</si>
  <si>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</si>
  <si>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</si>
  <si>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</si>
  <si>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</si>
  <si>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</si>
  <si>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</si>
  <si>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</si>
  <si>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</si>
  <si>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</si>
  <si>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</si>
  <si>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</si>
  <si>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</si>
  <si>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</si>
  <si>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</si>
  <si>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</si>
  <si>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</si>
  <si>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</si>
  <si>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</si>
  <si>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</si>
  <si>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</si>
  <si>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</si>
  <si>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</si>
  <si>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</si>
  <si>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</si>
  <si>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</si>
  <si>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</si>
  <si>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</si>
  <si>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</si>
  <si>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</si>
  <si>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</si>
  <si>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</si>
  <si>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</si>
  <si>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</si>
  <si>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</si>
  <si>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</si>
  <si>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</si>
  <si>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</si>
  <si>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</si>
  <si>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</si>
  <si>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</si>
  <si>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</si>
  <si>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</si>
  <si>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</si>
  <si>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</si>
  <si>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</si>
  <si>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</si>
  <si>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</si>
  <si>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</si>
  <si>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</si>
  <si>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</si>
  <si>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</si>
  <si>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</si>
  <si>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</si>
  <si>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</si>
  <si>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</si>
  <si>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</si>
  <si>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</si>
  <si>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</si>
  <si>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</si>
  <si>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</si>
  <si>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</si>
  <si>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</si>
  <si>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</si>
  <si>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</si>
  <si>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</si>
  <si>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</si>
  <si>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</si>
  <si>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</si>
  <si>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</si>
  <si>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</si>
  <si>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</si>
  <si>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</si>
  <si>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</si>
  <si>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</si>
  <si>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</si>
  <si>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</si>
  <si>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</si>
  <si>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</si>
  <si>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</si>
  <si>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</si>
  <si>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</si>
  <si>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</si>
  <si>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</si>
  <si>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</si>
  <si>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</si>
  <si>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</si>
  <si>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</si>
  <si>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</si>
  <si>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</si>
  <si>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</si>
  <si>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</si>
  <si>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</si>
  <si>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</si>
  <si>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</si>
  <si>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</si>
  <si>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</si>
  <si>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</si>
  <si>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</si>
  <si>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</si>
  <si>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</si>
  <si>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</si>
  <si>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</si>
  <si>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</si>
  <si>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</si>
  <si>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</si>
  <si>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</si>
  <si>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</si>
  <si>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</si>
  <si>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</si>
  <si>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</si>
  <si>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</si>
  <si>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</si>
  <si>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</si>
  <si>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</si>
  <si>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</si>
  <si>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</si>
  <si>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</si>
  <si>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</si>
  <si>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</si>
  <si>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</si>
  <si>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</si>
  <si>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</si>
  <si>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</si>
  <si>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</si>
  <si>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</si>
  <si>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</si>
  <si>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</si>
  <si>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</si>
  <si>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</si>
  <si>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</si>
  <si>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</si>
  <si>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</si>
  <si>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</si>
  <si>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</si>
  <si>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</si>
  <si>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</si>
  <si>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</si>
  <si>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</si>
  <si>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</si>
  <si>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</si>
  <si>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</si>
  <si>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</si>
  <si>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</si>
  <si>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</si>
  <si>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</si>
  <si>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</si>
  <si>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</si>
  <si>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</si>
  <si>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</si>
  <si>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</si>
  <si>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</si>
  <si>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</si>
  <si>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</si>
  <si>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</si>
  <si>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</si>
  <si>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</si>
  <si>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</si>
  <si>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</si>
  <si>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</si>
  <si>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</si>
  <si>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</si>
  <si>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</si>
  <si>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</si>
  <si>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</si>
  <si>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</si>
  <si>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</si>
  <si>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</si>
  <si>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</si>
  <si>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</si>
  <si>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</si>
  <si>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</si>
  <si>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</si>
  <si>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</si>
  <si>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</si>
  <si>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</si>
  <si>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</si>
  <si>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</si>
  <si>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</si>
  <si>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</si>
  <si>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</si>
  <si>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</si>
  <si>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</si>
  <si>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</si>
  <si>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</si>
  <si>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</si>
  <si>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</si>
  <si>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</si>
  <si>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</si>
  <si>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</si>
  <si>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</si>
  <si>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</si>
  <si>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</si>
  <si>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</si>
  <si>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</si>
  <si>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</si>
  <si>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</si>
  <si>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</si>
  <si>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</si>
  <si>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</si>
  <si>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</si>
  <si>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</si>
  <si>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</si>
  <si>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</si>
  <si>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</si>
  <si>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</si>
  <si>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</si>
  <si>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</si>
  <si>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</si>
  <si>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</si>
  <si>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</si>
  <si>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</si>
  <si>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</si>
  <si>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</si>
  <si>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</si>
  <si>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</si>
  <si>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</si>
  <si>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</si>
  <si>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</si>
  <si>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</si>
  <si>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</si>
  <si>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</si>
  <si>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</si>
  <si>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</si>
  <si>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</si>
  <si>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</si>
  <si>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</si>
  <si>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</si>
  <si>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</si>
  <si>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</si>
  <si>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</si>
  <si>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</si>
  <si>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</si>
  <si>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</si>
  <si>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</si>
  <si>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</si>
  <si>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</si>
  <si>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</si>
  <si>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</si>
  <si>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</si>
  <si>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</si>
  <si>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</si>
  <si>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</si>
  <si>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</si>
  <si>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</si>
  <si>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</si>
  <si>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</si>
  <si>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</si>
  <si>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</si>
  <si>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</si>
  <si>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</si>
  <si>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</si>
  <si>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</si>
  <si>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</si>
  <si>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</si>
  <si>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</si>
  <si>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</si>
  <si>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</si>
  <si>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</si>
  <si>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</si>
  <si>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</si>
  <si>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</si>
  <si>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</si>
  <si>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</si>
  <si>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</si>
  <si>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</si>
  <si>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</si>
  <si>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</si>
  <si>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</si>
  <si>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</si>
  <si>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</si>
  <si>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</si>
  <si>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</si>
  <si>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</si>
  <si>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</si>
  <si>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</si>
  <si>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</si>
  <si>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</si>
  <si>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</si>
  <si>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</si>
  <si>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</si>
  <si>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</si>
  <si>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</si>
  <si>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</si>
  <si>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</si>
  <si>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</si>
  <si>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</si>
  <si>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</si>
  <si>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</si>
  <si>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</si>
  <si>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</si>
  <si>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</si>
  <si>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</si>
  <si>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</si>
  <si>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</si>
  <si>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</si>
  <si>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</si>
  <si>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</si>
  <si>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</si>
  <si>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</si>
  <si>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</si>
  <si>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</si>
  <si>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</si>
  <si>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</si>
  <si>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</si>
  <si>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</si>
  <si>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</si>
  <si>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</si>
  <si>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</si>
  <si>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</si>
  <si>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</si>
  <si>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</si>
  <si>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</si>
  <si>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</si>
  <si>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</si>
  <si>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</si>
  <si>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</si>
  <si>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</si>
  <si>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</si>
  <si>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</si>
  <si>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</si>
  <si>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</si>
  <si>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</si>
  <si>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</si>
  <si>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</si>
  <si>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</si>
  <si>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</si>
  <si>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</si>
  <si>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</si>
  <si>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</si>
  <si>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</si>
  <si>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</si>
  <si>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</si>
  <si>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</si>
  <si>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</si>
  <si>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</si>
  <si>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</si>
  <si>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</si>
  <si>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</si>
  <si>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</si>
  <si>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</si>
  <si>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</si>
  <si>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</si>
  <si>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</si>
  <si>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</si>
  <si>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</si>
  <si>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</si>
  <si>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</si>
  <si>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</si>
  <si>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</si>
  <si>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</si>
  <si>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</si>
  <si>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</si>
  <si>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</si>
  <si>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</si>
  <si>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</si>
  <si>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</si>
  <si>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</si>
  <si>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</si>
  <si>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</si>
  <si>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</si>
  <si>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</si>
  <si>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</si>
  <si>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</si>
  <si>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</si>
  <si>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</si>
  <si>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</si>
  <si>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</si>
  <si>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</si>
  <si>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</si>
  <si>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</si>
  <si>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</si>
  <si>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</si>
  <si>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</si>
  <si>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</si>
  <si>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</si>
  <si>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</si>
  <si>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</si>
  <si>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</si>
  <si>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</si>
  <si>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</si>
  <si>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</si>
  <si>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</si>
  <si>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</si>
  <si>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</si>
  <si>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</si>
  <si>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</si>
  <si>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</si>
  <si>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</si>
  <si>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</si>
  <si>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</si>
  <si>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</si>
  <si>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</si>
  <si>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</si>
  <si>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</si>
  <si>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</si>
  <si>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</si>
  <si>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</si>
  <si>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</si>
  <si>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</si>
  <si>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</si>
  <si>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</si>
  <si>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</si>
  <si>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</si>
  <si>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</si>
  <si>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</si>
  <si>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</si>
  <si>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</si>
  <si>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</si>
  <si>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</si>
  <si>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</si>
  <si>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</si>
  <si>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</si>
  <si>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</si>
  <si>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</si>
  <si>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</si>
  <si>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</si>
  <si>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</si>
  <si>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</si>
  <si>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</si>
  <si>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</si>
  <si>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</si>
  <si>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</si>
  <si>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</si>
  <si>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</si>
  <si>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</si>
  <si>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</si>
  <si>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</si>
  <si>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</si>
  <si>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</si>
  <si>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</si>
  <si>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</si>
  <si>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</si>
  <si>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</si>
  <si>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</si>
  <si>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</si>
  <si>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</si>
  <si>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</si>
  <si>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</si>
  <si>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</si>
  <si>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</si>
  <si>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</si>
  <si>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</si>
  <si>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</si>
  <si>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</si>
  <si>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</si>
  <si>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</si>
  <si>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</si>
  <si>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</si>
  <si>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</si>
  <si>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</si>
  <si>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</si>
  <si>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</si>
  <si>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</si>
  <si>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</si>
  <si>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</si>
  <si>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</si>
  <si>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</si>
  <si>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</si>
  <si>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</si>
  <si>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</si>
  <si>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</si>
  <si>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</si>
  <si>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</si>
  <si>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</si>
  <si>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</si>
  <si>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</si>
  <si>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</si>
  <si>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</si>
  <si>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</si>
  <si>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</si>
  <si>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</si>
  <si>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</si>
  <si>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</si>
  <si>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</si>
  <si>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</si>
  <si>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</si>
  <si>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</si>
  <si>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</si>
  <si>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</si>
  <si>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</si>
  <si>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</si>
  <si>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</si>
  <si>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</si>
  <si>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</si>
  <si>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</si>
  <si>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</si>
  <si>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</si>
  <si>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</si>
  <si>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</si>
  <si>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</si>
  <si>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</si>
  <si>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</si>
  <si>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</si>
  <si>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</si>
  <si>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</si>
  <si>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</si>
  <si>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</si>
  <si>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</si>
  <si>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</si>
  <si>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</si>
  <si>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</si>
  <si>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</si>
  <si>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</si>
  <si>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</si>
  <si>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</si>
  <si>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</si>
  <si>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</si>
  <si>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</si>
  <si>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</si>
  <si>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</si>
  <si>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</si>
  <si>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</si>
  <si>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</si>
  <si>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</si>
  <si>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</si>
  <si>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</si>
  <si>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</si>
  <si>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</si>
  <si>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</si>
  <si>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</si>
  <si>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</si>
  <si>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</si>
  <si>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</si>
  <si>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</si>
  <si>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</si>
  <si>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</si>
  <si>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</si>
  <si>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</si>
  <si>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</si>
  <si>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</si>
  <si>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</si>
  <si>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</si>
  <si>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</si>
  <si>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</si>
  <si>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</si>
  <si>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</si>
  <si>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</si>
  <si>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</si>
  <si>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</si>
  <si>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</si>
  <si>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</si>
  <si>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</si>
  <si>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</si>
  <si>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</si>
  <si>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</si>
  <si>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</si>
  <si>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</si>
  <si>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</si>
  <si>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</si>
  <si>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</si>
  <si>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</si>
  <si>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</si>
  <si>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</si>
  <si>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</si>
  <si>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</si>
  <si>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</si>
  <si>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</si>
  <si>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</si>
  <si>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</si>
  <si>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</si>
  <si>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</si>
  <si>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</si>
  <si>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</si>
  <si>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</si>
  <si>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</si>
  <si>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</si>
  <si>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</si>
  <si>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</si>
  <si>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</si>
  <si>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</si>
  <si>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</si>
  <si>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</si>
  <si>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</si>
  <si>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</si>
  <si>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</si>
  <si>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</si>
  <si>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</si>
  <si>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</si>
  <si>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</si>
  <si>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</si>
  <si>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</si>
  <si>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</si>
  <si>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</si>
  <si>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</si>
  <si>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</si>
  <si>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</si>
  <si>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</si>
  <si>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</si>
  <si>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</si>
  <si>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</si>
  <si>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</si>
  <si>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</si>
  <si>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</si>
  <si>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</si>
  <si>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</si>
  <si>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</si>
  <si>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</si>
  <si>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</si>
  <si>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</si>
  <si>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</si>
  <si>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</si>
  <si>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</si>
  <si>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</si>
  <si>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</si>
  <si>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</si>
  <si>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</si>
  <si>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</si>
  <si>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</si>
  <si>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</si>
  <si>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</si>
  <si>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</si>
  <si>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</si>
  <si>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</si>
  <si>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</si>
  <si>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</si>
  <si>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</si>
  <si>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</si>
  <si>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</si>
  <si>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</si>
  <si>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</si>
  <si>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</si>
  <si>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</si>
  <si>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</si>
  <si>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</si>
  <si>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</si>
  <si>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</si>
  <si>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</si>
  <si>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</si>
  <si>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</si>
  <si>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</si>
  <si>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</si>
  <si>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</si>
  <si>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</si>
  <si>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</si>
  <si>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</si>
  <si>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</si>
  <si>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</si>
  <si>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</si>
  <si>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</si>
  <si>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</si>
  <si>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</si>
  <si>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</si>
  <si>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</si>
  <si>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</si>
  <si>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</si>
  <si>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</si>
  <si>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</si>
  <si>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</si>
  <si>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</si>
  <si>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</si>
  <si>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</si>
  <si>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</si>
  <si>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</si>
  <si>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</si>
  <si>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</si>
  <si>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</si>
  <si>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</si>
  <si>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</si>
  <si>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</si>
  <si>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</si>
  <si>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</si>
  <si>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</si>
  <si>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</si>
  <si>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</si>
  <si>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</si>
  <si>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</si>
  <si>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</si>
  <si>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</si>
  <si>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</si>
  <si>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</si>
  <si>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</si>
  <si>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</si>
  <si>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</si>
  <si>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</si>
  <si>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</si>
  <si>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</si>
  <si>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</si>
  <si>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</si>
  <si>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</si>
  <si>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</si>
  <si>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</si>
  <si>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</si>
  <si>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</si>
  <si>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</si>
  <si>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</si>
  <si>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</si>
  <si>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</si>
  <si>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</si>
  <si>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</si>
  <si>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</si>
  <si>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</si>
  <si>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</si>
  <si>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</si>
  <si>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</si>
  <si>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</si>
  <si>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</si>
  <si>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</si>
  <si>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</si>
  <si>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</si>
  <si>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</si>
  <si>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</si>
  <si>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</si>
  <si>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</si>
  <si>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</si>
  <si>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</si>
  <si>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</si>
  <si>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</si>
  <si>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</si>
  <si>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</si>
  <si>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</si>
  <si>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</si>
  <si>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</si>
  <si>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</si>
  <si>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</si>
  <si>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</si>
  <si>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</si>
  <si>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</si>
  <si>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</si>
  <si>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</si>
  <si>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</si>
  <si>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</si>
  <si>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</si>
  <si>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</si>
  <si>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</si>
  <si>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</si>
  <si>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</si>
  <si>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</si>
  <si>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</si>
  <si>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</si>
  <si>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</si>
  <si>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</si>
  <si>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</si>
  <si>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</si>
  <si>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</si>
  <si>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</si>
  <si>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</si>
  <si>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</si>
  <si>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</si>
  <si>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</si>
  <si>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</si>
  <si>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</si>
  <si>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</si>
  <si>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</si>
  <si>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</si>
  <si>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</si>
  <si>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</si>
  <si>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</si>
  <si>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</si>
  <si>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</si>
  <si>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</si>
  <si>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</si>
  <si>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</si>
  <si>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</si>
  <si>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</si>
  <si>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</si>
  <si>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</si>
  <si>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</si>
  <si>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</si>
  <si>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</si>
  <si>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</si>
  <si>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</si>
  <si>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</si>
  <si>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</si>
  <si>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</si>
  <si>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</si>
  <si>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</si>
  <si>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</si>
  <si>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</si>
  <si>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</si>
  <si>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</si>
  <si>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</si>
  <si>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</si>
  <si>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</si>
  <si>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</si>
  <si>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</si>
  <si>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</si>
  <si>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</si>
  <si>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</si>
  <si>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</si>
  <si>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</si>
  <si>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</si>
  <si>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</si>
  <si>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</si>
  <si>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</si>
  <si>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</si>
  <si>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</si>
  <si>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</si>
  <si>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</si>
  <si>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</si>
  <si>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</si>
  <si>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</si>
  <si>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</si>
  <si>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</si>
  <si>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</si>
  <si>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</si>
  <si>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</si>
  <si>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</si>
  <si>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</si>
  <si>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</si>
  <si>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</si>
  <si>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</si>
  <si>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</si>
  <si>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</si>
  <si>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</si>
  <si>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</si>
  <si>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</si>
  <si>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</si>
  <si>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</si>
  <si>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</si>
  <si>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</si>
  <si>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</si>
  <si>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</si>
  <si>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</si>
  <si>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</si>
  <si>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</si>
  <si>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</si>
  <si>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</si>
  <si>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</si>
  <si>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</si>
  <si>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</si>
  <si>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</si>
  <si>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</si>
  <si>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</si>
  <si>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</si>
  <si>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</si>
  <si>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</si>
  <si>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</si>
  <si>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</si>
  <si>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</si>
  <si>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</si>
  <si>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</si>
  <si>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</si>
  <si>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</si>
  <si>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</si>
  <si>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</si>
  <si>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</si>
  <si>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</si>
  <si>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</si>
  <si>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</si>
  <si>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</si>
  <si>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</si>
  <si>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</si>
  <si>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</si>
  <si>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</si>
  <si>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</si>
  <si>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</si>
  <si>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</si>
  <si>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</si>
  <si>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</si>
  <si>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</si>
  <si>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</si>
  <si>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</si>
  <si>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</si>
  <si>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</si>
  <si>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</si>
  <si>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</si>
  <si>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</si>
  <si>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</si>
  <si>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</si>
  <si>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</si>
  <si>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</si>
  <si>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</si>
  <si>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</si>
  <si>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</si>
  <si>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</si>
  <si>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</si>
  <si>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</si>
  <si>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</si>
  <si>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</si>
  <si>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</si>
  <si>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</si>
  <si>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</si>
  <si>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</si>
  <si>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</si>
  <si>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</si>
  <si>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</si>
  <si>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</si>
  <si>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</si>
  <si>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</si>
  <si>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</si>
  <si>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</si>
  <si>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</si>
  <si>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</si>
  <si>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</si>
  <si>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</si>
  <si>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</si>
  <si>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</si>
  <si>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</si>
  <si>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</si>
  <si>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</si>
  <si>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</si>
  <si>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</si>
  <si>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</si>
  <si>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</si>
  <si>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</si>
  <si>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</si>
  <si>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</si>
  <si>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</si>
  <si>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</si>
  <si>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</si>
  <si>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</si>
  <si>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</si>
  <si>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</si>
  <si>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</si>
  <si>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</si>
  <si>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</si>
  <si>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</si>
  <si>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</si>
  <si>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</si>
  <si>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</si>
  <si>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</si>
  <si>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</si>
  <si>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</si>
  <si>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</si>
  <si>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</si>
  <si>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</si>
  <si>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</si>
  <si>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</si>
  <si>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</si>
  <si>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</si>
  <si>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</si>
  <si>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</si>
  <si>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</si>
  <si>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</si>
  <si>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</si>
  <si>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</si>
  <si>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</si>
  <si>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</si>
  <si>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</si>
  <si>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</si>
  <si>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</si>
  <si>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</si>
  <si>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</si>
  <si>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</si>
  <si>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</si>
  <si>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</si>
  <si>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</si>
  <si>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</si>
  <si>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</si>
  <si>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</si>
  <si>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</si>
  <si>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</si>
  <si>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</si>
  <si>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</si>
  <si>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</si>
  <si>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</si>
  <si>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</si>
  <si>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</si>
  <si>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</si>
  <si>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</si>
  <si>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</si>
  <si>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</si>
  <si>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</si>
  <si>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</si>
  <si>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</si>
  <si>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</si>
  <si>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</si>
  <si>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</si>
  <si>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</si>
  <si>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</si>
  <si>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</si>
  <si>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</si>
  <si>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</si>
  <si>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</si>
  <si>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</si>
  <si>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</si>
  <si>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</si>
  <si>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</si>
  <si>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</si>
  <si>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</si>
  <si>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</si>
  <si>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</si>
  <si>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</si>
  <si>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</si>
  <si>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</si>
  <si>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</si>
  <si>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</si>
  <si>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</si>
  <si>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</si>
  <si>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</si>
  <si>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</si>
  <si>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</si>
  <si>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</si>
  <si>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</si>
  <si>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</si>
  <si>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</si>
  <si>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</si>
  <si>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</si>
  <si>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</si>
  <si>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</si>
  <si>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</si>
  <si>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</si>
  <si>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</si>
  <si>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</si>
  <si>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</si>
  <si>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</si>
  <si>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</si>
  <si>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</si>
  <si>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</si>
  <si>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</si>
  <si>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</si>
  <si>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</si>
  <si>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</si>
  <si>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</si>
  <si>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</si>
  <si>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</si>
  <si>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</si>
  <si>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</si>
  <si>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</si>
  <si>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</si>
  <si>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</si>
  <si>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</si>
  <si>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</si>
  <si>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</si>
  <si>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</si>
  <si>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</si>
  <si>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</si>
  <si>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</si>
  <si>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</si>
  <si>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</si>
  <si>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</si>
  <si>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</si>
  <si>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</si>
  <si>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</si>
  <si>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</si>
  <si>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</si>
  <si>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</si>
  <si>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</si>
  <si>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</si>
  <si>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</si>
  <si>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</si>
  <si>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</si>
  <si>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</si>
  <si>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</si>
  <si>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</si>
  <si>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</si>
  <si>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</si>
  <si>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</si>
  <si>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</si>
  <si>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</si>
  <si>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</si>
  <si>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</si>
  <si>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</si>
  <si>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</si>
  <si>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</si>
  <si>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</si>
  <si>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</si>
  <si>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</si>
  <si>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</si>
  <si>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</si>
  <si>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</si>
  <si>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</si>
  <si>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</si>
  <si>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</si>
  <si>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</si>
  <si>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</si>
  <si>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</si>
  <si>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</si>
  <si>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</si>
  <si>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</si>
  <si>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</si>
  <si>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</si>
  <si>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</si>
  <si>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</si>
  <si>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</si>
  <si>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</si>
  <si>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</si>
  <si>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</si>
  <si>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</si>
  <si>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</si>
  <si>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</si>
  <si>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</si>
  <si>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</si>
  <si>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</si>
  <si>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</si>
  <si>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</si>
  <si>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</si>
  <si>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</si>
  <si>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</si>
  <si>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</si>
  <si>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</si>
  <si>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</si>
  <si>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</si>
  <si>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</si>
  <si>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</si>
  <si>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</si>
  <si>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</si>
  <si>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</si>
  <si>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</si>
  <si>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</si>
  <si>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</si>
  <si>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</si>
  <si>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</si>
  <si>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</si>
  <si>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</si>
  <si>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</si>
  <si>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</si>
  <si>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</si>
  <si>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</si>
  <si>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</si>
  <si>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</si>
  <si>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</si>
  <si>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</si>
  <si>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</si>
  <si>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</si>
  <si>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</si>
  <si>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</si>
  <si>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</si>
  <si>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</si>
  <si>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</si>
  <si>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</si>
  <si>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</si>
  <si>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</si>
  <si>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</si>
  <si>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</si>
  <si>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</si>
  <si>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</si>
  <si>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</si>
  <si>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</si>
  <si>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</si>
  <si>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</si>
  <si>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</si>
  <si>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</si>
  <si>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</si>
  <si>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</si>
  <si>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</si>
  <si>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</si>
  <si>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</si>
  <si>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</si>
  <si>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</si>
  <si>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</si>
  <si>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</si>
  <si>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</si>
  <si>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</si>
  <si>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</si>
  <si>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</si>
  <si>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</si>
  <si>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</si>
  <si>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</si>
  <si>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</si>
  <si>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</si>
  <si>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</si>
  <si>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</si>
  <si>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</si>
  <si>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</si>
  <si>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</si>
  <si>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</si>
  <si>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</si>
  <si>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</si>
  <si>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</si>
  <si>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</si>
  <si>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</si>
  <si>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</si>
  <si>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</si>
  <si>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</si>
  <si>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</si>
  <si>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</si>
  <si>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</si>
  <si>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</si>
  <si>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</si>
  <si>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</si>
  <si>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</si>
  <si>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</si>
  <si>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</si>
  <si>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</si>
  <si>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</si>
  <si>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</si>
  <si>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</si>
  <si>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</si>
  <si>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</si>
  <si>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</si>
  <si>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</si>
  <si>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</si>
  <si>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</si>
  <si>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</si>
  <si>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</si>
  <si>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</si>
  <si>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</si>
  <si>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</si>
  <si>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</si>
  <si>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</si>
  <si>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</si>
  <si>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</si>
  <si>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</si>
  <si>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</si>
  <si>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</si>
  <si>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</si>
  <si>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</si>
  <si>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</si>
  <si>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</si>
  <si>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</si>
  <si>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</si>
  <si>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</si>
  <si>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</si>
  <si>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</si>
  <si>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</si>
  <si>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</si>
  <si>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</si>
  <si>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</si>
  <si>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</si>
  <si>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</si>
  <si>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</si>
  <si>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</si>
  <si>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</si>
  <si>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</si>
  <si>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</si>
  <si>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</si>
  <si>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</si>
  <si>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</si>
  <si>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</si>
  <si>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</si>
  <si>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</si>
  <si>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</si>
  <si>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</si>
  <si>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</si>
  <si>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</si>
  <si>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</si>
  <si>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</si>
  <si>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</si>
  <si>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</si>
  <si>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</si>
  <si>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</si>
  <si>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</si>
  <si>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</si>
  <si>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</si>
  <si>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</si>
  <si>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</si>
  <si>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</si>
  <si>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</si>
  <si>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</si>
  <si>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</si>
  <si>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</si>
  <si>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</si>
  <si>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</si>
  <si>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</si>
  <si>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</si>
  <si>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</si>
  <si>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</si>
  <si>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</si>
  <si>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</si>
  <si>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</si>
  <si>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</si>
  <si>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</si>
  <si>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</si>
  <si>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</si>
  <si>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</si>
  <si>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</si>
  <si>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</si>
  <si>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</si>
  <si>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</si>
  <si>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</si>
  <si>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</si>
  <si>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</si>
  <si>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</si>
  <si>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</si>
  <si>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</si>
  <si>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</si>
  <si>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</si>
  <si>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</si>
  <si>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</si>
  <si>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</si>
  <si>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</si>
  <si>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</si>
  <si>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</si>
  <si>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</si>
  <si>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</si>
  <si>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</si>
  <si>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</si>
  <si>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</si>
  <si>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</si>
  <si>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</si>
  <si>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</si>
  <si>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</si>
  <si>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</si>
  <si>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</si>
  <si>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</si>
  <si>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</si>
  <si>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</si>
  <si>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</si>
  <si>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</si>
  <si>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</si>
  <si>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</si>
  <si>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</si>
  <si>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</si>
  <si>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</si>
  <si>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</si>
  <si>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</si>
  <si>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</si>
  <si>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</si>
  <si>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</si>
  <si>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</si>
  <si>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</si>
  <si>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</si>
  <si>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</si>
  <si>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</si>
  <si>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</si>
  <si>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</si>
  <si>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</si>
  <si>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</si>
  <si>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</si>
  <si>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</si>
  <si>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</si>
  <si>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</si>
  <si>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</si>
  <si>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</si>
  <si>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</si>
  <si>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</si>
  <si>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</si>
  <si>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</si>
  <si>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</si>
  <si>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</si>
  <si>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</si>
  <si>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</si>
  <si>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</si>
  <si>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</si>
  <si>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</si>
  <si>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</si>
  <si>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</si>
  <si>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</si>
  <si>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</si>
  <si>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</si>
  <si>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</si>
  <si>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</si>
  <si>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</si>
  <si>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</si>
  <si>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</si>
  <si>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</si>
  <si>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</si>
  <si>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</si>
  <si>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</si>
  <si>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</si>
  <si>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</si>
  <si>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</si>
  <si>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</si>
  <si>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</si>
  <si>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</si>
  <si>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</si>
  <si>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</si>
  <si>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</si>
  <si>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</si>
  <si>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</si>
  <si>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</si>
  <si>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</si>
  <si>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</si>
  <si>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</si>
  <si>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</si>
  <si>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</si>
  <si>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</si>
  <si>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</si>
  <si>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</si>
  <si>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</si>
  <si>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</si>
  <si>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</si>
  <si>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</si>
  <si>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</si>
  <si>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</si>
  <si>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</si>
  <si>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</si>
  <si>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</si>
  <si>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</si>
  <si>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</si>
  <si>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</si>
  <si>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</si>
  <si>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</si>
  <si>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</si>
  <si>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</si>
  <si>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</si>
  <si>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</si>
  <si>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</si>
  <si>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</si>
  <si>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</si>
  <si>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</si>
  <si>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</si>
  <si>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</si>
  <si>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</si>
  <si>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</si>
  <si>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</si>
  <si>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</si>
  <si>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</si>
  <si>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</si>
  <si>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</si>
  <si>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</si>
  <si>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</si>
  <si>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</si>
  <si>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</si>
  <si>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</si>
  <si>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</si>
  <si>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</si>
  <si>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</si>
  <si>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</si>
  <si>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</si>
  <si>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</si>
  <si>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</si>
  <si>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</si>
  <si>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</si>
  <si>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</si>
  <si>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</si>
  <si>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</si>
  <si>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</si>
  <si>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</si>
  <si>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</si>
  <si>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</si>
  <si>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</si>
  <si>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</si>
  <si>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</si>
  <si>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</si>
  <si>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</si>
  <si>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</si>
  <si>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</si>
  <si>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</si>
  <si>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</si>
  <si>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</si>
  <si>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</si>
  <si>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</si>
  <si>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</si>
  <si>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</si>
  <si>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</si>
  <si>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</si>
  <si>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</si>
  <si>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</si>
  <si>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</si>
  <si>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</si>
  <si>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</si>
  <si>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</si>
  <si>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</si>
  <si>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</si>
  <si>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</si>
  <si>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</si>
  <si>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</si>
  <si>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</si>
  <si>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</si>
  <si>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</si>
  <si>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</si>
  <si>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</si>
  <si>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</si>
  <si>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</si>
  <si>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</si>
  <si>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</si>
  <si>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</si>
  <si>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</si>
  <si>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</si>
  <si>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</si>
  <si>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</si>
  <si>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</si>
  <si>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</si>
  <si>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</si>
  <si>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</si>
  <si>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</si>
  <si>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</si>
  <si>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</si>
  <si>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</si>
  <si>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</si>
  <si>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</si>
  <si>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</si>
  <si>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</si>
  <si>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</si>
  <si>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</si>
  <si>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</si>
  <si>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</si>
  <si>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</si>
  <si>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</si>
  <si>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</si>
  <si>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</si>
  <si>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</si>
  <si>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</si>
  <si>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</si>
  <si>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</si>
  <si>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</si>
  <si>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</si>
  <si>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</si>
  <si>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</si>
  <si>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</si>
  <si>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</si>
  <si>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</si>
  <si>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</si>
  <si>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</si>
  <si>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</si>
  <si>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</si>
  <si>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</si>
  <si>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</si>
  <si>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</si>
  <si>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</si>
  <si>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</si>
  <si>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</si>
  <si>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</si>
  <si>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</si>
  <si>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</si>
  <si>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</si>
  <si>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</si>
  <si>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</si>
  <si>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</si>
  <si>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</si>
  <si>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</si>
  <si>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</si>
  <si>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</si>
  <si>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</si>
  <si>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</si>
  <si>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</si>
  <si>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</si>
  <si>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</si>
  <si>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</si>
  <si>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</si>
  <si>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</si>
  <si>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</si>
  <si>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</si>
  <si>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</si>
  <si>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</si>
  <si>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</si>
  <si>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</si>
  <si>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</si>
  <si>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</si>
  <si>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</si>
  <si>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</si>
  <si>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</si>
  <si>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</si>
  <si>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</si>
  <si>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</si>
  <si>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</si>
  <si>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</si>
  <si>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</si>
  <si>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</si>
  <si>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</si>
  <si>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</si>
  <si>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</si>
  <si>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</si>
  <si>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</si>
  <si>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</si>
  <si>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</si>
  <si>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</si>
  <si>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</si>
  <si>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</si>
  <si>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</si>
  <si>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</si>
  <si>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</si>
  <si>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</si>
  <si>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</si>
  <si>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</si>
  <si>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</si>
  <si>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</si>
  <si>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</si>
  <si>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</si>
  <si>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</si>
  <si>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</si>
  <si>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</si>
  <si>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</si>
  <si>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</si>
  <si>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</si>
  <si>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</si>
  <si>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</si>
  <si>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</si>
  <si>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</si>
  <si>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</si>
  <si>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</si>
  <si>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</si>
  <si>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</si>
  <si>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</si>
  <si>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</si>
  <si>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</si>
  <si>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</si>
  <si>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</si>
  <si>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</si>
  <si>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</si>
  <si>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</si>
  <si>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</si>
  <si>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</si>
  <si>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</si>
  <si>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</si>
  <si>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</si>
  <si>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</si>
  <si>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</si>
  <si>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</si>
  <si>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</si>
  <si>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</si>
  <si>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</si>
  <si>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</si>
  <si>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</si>
  <si>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</si>
  <si>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</si>
  <si>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</si>
  <si>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</si>
  <si>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</si>
  <si>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</si>
  <si>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</si>
  <si>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</si>
  <si>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</si>
  <si>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</si>
  <si>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</si>
  <si>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</si>
  <si>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</si>
  <si>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</si>
  <si>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</si>
  <si>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</si>
  <si>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</si>
  <si>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</si>
  <si>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</si>
  <si>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</si>
  <si>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</si>
  <si>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</si>
  <si>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</si>
  <si>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</si>
  <si>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</si>
  <si>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</si>
  <si>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</si>
  <si>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</si>
  <si>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</si>
  <si>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</si>
  <si>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</si>
  <si>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</si>
  <si>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</si>
  <si>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</si>
  <si>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</si>
  <si>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</si>
  <si>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</si>
  <si>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</si>
  <si>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</si>
  <si>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</si>
  <si>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</si>
  <si>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</si>
  <si>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</si>
  <si>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</si>
  <si>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</si>
  <si>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</si>
  <si>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</si>
  <si>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</si>
  <si>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</si>
  <si>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</si>
  <si>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</si>
  <si>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</si>
  <si>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</si>
  <si>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</si>
  <si>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</si>
  <si>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</si>
  <si>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</si>
  <si>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</si>
  <si>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</si>
  <si>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</si>
  <si>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</si>
  <si>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</si>
  <si>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</si>
  <si>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</si>
  <si>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</si>
  <si>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</si>
  <si>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</si>
  <si>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</si>
  <si>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</si>
  <si>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</si>
  <si>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</si>
  <si>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</si>
  <si>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</si>
  <si>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</si>
  <si>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</si>
  <si>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</si>
  <si>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</si>
  <si>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</si>
  <si>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</si>
  <si>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</si>
  <si>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</si>
  <si>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</si>
  <si>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</si>
  <si>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</si>
  <si>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</si>
  <si>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</si>
  <si>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</si>
  <si>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</si>
  <si>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</si>
  <si>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</si>
  <si>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</si>
  <si>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</si>
  <si>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</si>
  <si>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</si>
  <si>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</si>
  <si>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</si>
  <si>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</si>
  <si>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</si>
  <si>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</si>
  <si>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</si>
  <si>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</si>
  <si>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</si>
  <si>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</si>
  <si>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</si>
  <si>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</si>
  <si>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</si>
  <si>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</si>
  <si>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</si>
  <si>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</si>
  <si>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</si>
  <si>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</si>
  <si>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</si>
  <si>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</si>
  <si>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</si>
  <si>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</si>
  <si>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</si>
  <si>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</si>
  <si>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</si>
  <si>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</si>
  <si>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</si>
  <si>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</si>
  <si>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</si>
  <si>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</si>
  <si>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</si>
  <si>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</si>
  <si>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</si>
  <si>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</si>
  <si>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</si>
  <si>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</si>
  <si>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</si>
  <si>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</si>
  <si>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</si>
  <si>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</si>
  <si>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</si>
  <si>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</si>
  <si>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</si>
  <si>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</si>
  <si>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</si>
  <si>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</si>
  <si>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</si>
  <si>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</si>
  <si>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</si>
  <si>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</si>
  <si>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</si>
  <si>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</si>
  <si>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</si>
  <si>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</si>
  <si>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</si>
  <si>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</si>
  <si>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</si>
  <si>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</si>
  <si>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</si>
  <si>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</si>
  <si>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</si>
  <si>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</si>
  <si>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</si>
  <si>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</si>
  <si>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</si>
  <si>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</si>
  <si>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</si>
  <si>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</si>
  <si>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</si>
  <si>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</si>
  <si>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</si>
  <si>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</si>
  <si>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</si>
  <si>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</si>
  <si>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</si>
  <si>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</si>
  <si>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</si>
  <si>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</si>
  <si>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</si>
  <si>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</si>
  <si>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</si>
  <si>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</si>
  <si>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</si>
  <si>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</si>
  <si>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</si>
  <si>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</si>
  <si>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</si>
  <si>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</si>
  <si>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</si>
  <si>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</si>
  <si>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</si>
  <si>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</si>
  <si>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</si>
  <si>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</si>
  <si>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</si>
  <si>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</si>
  <si>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</si>
  <si>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</si>
  <si>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</si>
  <si>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</si>
  <si>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</si>
  <si>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</si>
  <si>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</si>
  <si>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</si>
  <si>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</si>
  <si>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</si>
  <si>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</si>
  <si>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</si>
  <si>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</si>
  <si>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</si>
  <si>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</si>
  <si>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</si>
  <si>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</si>
  <si>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</si>
  <si>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</si>
  <si>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</si>
  <si>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</si>
  <si>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</si>
  <si>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</si>
  <si>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</si>
  <si>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</si>
  <si>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</si>
  <si>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</si>
  <si>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</si>
  <si>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</si>
  <si>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</si>
  <si>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</si>
  <si>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</si>
  <si>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</si>
  <si>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</si>
  <si>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</si>
  <si>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</si>
  <si>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</si>
  <si>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</si>
  <si>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</si>
  <si>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</si>
  <si>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</si>
  <si>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</si>
  <si>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</si>
  <si>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</si>
  <si>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</si>
  <si>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</si>
  <si>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</si>
  <si>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</si>
  <si>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</si>
  <si>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</si>
  <si>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</si>
  <si>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</si>
  <si>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</si>
  <si>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</si>
  <si>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</si>
  <si>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</si>
  <si>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</si>
  <si>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</si>
  <si>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</si>
  <si>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</si>
  <si>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</si>
  <si>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</si>
  <si>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</si>
  <si>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</si>
  <si>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</si>
  <si>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</si>
  <si>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</si>
  <si>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</si>
  <si>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</si>
  <si>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</si>
  <si>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</si>
  <si>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</si>
  <si>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</si>
  <si>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</si>
  <si>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</si>
  <si>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</si>
  <si>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</si>
  <si>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</si>
  <si>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</si>
  <si>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</si>
  <si>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</si>
  <si>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</si>
  <si>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</si>
  <si>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</si>
  <si>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</si>
  <si>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</si>
  <si>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</si>
  <si>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</si>
  <si>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</si>
  <si>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</si>
  <si>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</si>
  <si>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</si>
  <si>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</si>
  <si>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</si>
  <si>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</si>
  <si>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</si>
  <si>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</si>
  <si>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</si>
  <si>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</si>
  <si>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</si>
  <si>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</si>
  <si>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</si>
  <si>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</si>
  <si>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</si>
  <si>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</si>
  <si>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</si>
  <si>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</si>
  <si>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</si>
  <si>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</si>
  <si>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</si>
  <si>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</si>
  <si>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</si>
  <si>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</si>
  <si>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</si>
  <si>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</si>
  <si>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</si>
  <si>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</si>
  <si>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</si>
  <si>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</si>
  <si>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</si>
  <si>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</si>
  <si>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</si>
  <si>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</si>
  <si>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</si>
  <si>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</si>
  <si>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</si>
  <si>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</si>
  <si>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</si>
  <si>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</si>
  <si>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</si>
  <si>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</si>
  <si>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</si>
  <si>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</si>
  <si>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</si>
  <si>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</si>
  <si>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</si>
  <si>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</si>
  <si>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</si>
  <si>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</si>
  <si>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</si>
  <si>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</si>
  <si>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</si>
  <si>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</si>
  <si>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</si>
  <si>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</si>
  <si>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</si>
  <si>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</si>
  <si>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</si>
  <si>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</si>
  <si>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</si>
  <si>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</si>
  <si>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</si>
  <si>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</si>
  <si>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</si>
  <si>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</si>
  <si>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</si>
  <si>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</si>
  <si>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</si>
  <si>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</si>
  <si>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</si>
  <si>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</si>
  <si>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</si>
  <si>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</si>
  <si>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</si>
  <si>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</si>
  <si>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</si>
  <si>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</si>
  <si>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</si>
  <si>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</si>
  <si>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</si>
  <si>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</si>
  <si>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</si>
  <si>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</si>
  <si>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</si>
  <si>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</si>
  <si>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</si>
  <si>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</si>
  <si>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</si>
  <si>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</si>
  <si>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</si>
  <si>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</si>
  <si>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</si>
  <si>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</si>
  <si>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</si>
  <si>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</si>
  <si>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</si>
  <si>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</si>
  <si>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</si>
  <si>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</si>
  <si>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</si>
  <si>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</si>
  <si>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</si>
  <si>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</si>
  <si>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</si>
  <si>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</si>
  <si>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</si>
  <si>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</si>
  <si>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</si>
  <si>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</si>
  <si>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</si>
  <si>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</si>
  <si>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</si>
  <si>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</si>
  <si>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</si>
  <si>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</si>
  <si>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</si>
  <si>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</si>
  <si>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</si>
  <si>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</si>
  <si>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</si>
  <si>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</si>
  <si>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</si>
  <si>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</si>
  <si>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</si>
  <si>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</si>
  <si>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</si>
  <si>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</si>
  <si>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</si>
  <si>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</si>
  <si>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</si>
  <si>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</si>
  <si>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</si>
  <si>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</si>
  <si>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</si>
  <si>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</si>
  <si>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</si>
  <si>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</si>
  <si>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</si>
  <si>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</si>
  <si>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</si>
  <si>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</si>
  <si>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</si>
  <si>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</si>
  <si>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</si>
  <si>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</si>
  <si>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</si>
  <si>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</si>
  <si>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</si>
  <si>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</si>
  <si>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</si>
  <si>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</si>
  <si>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</si>
  <si>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</si>
  <si>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</si>
  <si>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</si>
  <si>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</si>
  <si>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</si>
  <si>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</si>
  <si>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</si>
  <si>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</si>
  <si>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</si>
  <si>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</si>
  <si>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</si>
  <si>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</si>
  <si>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</si>
  <si>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</si>
  <si>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</si>
  <si>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</si>
  <si>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</si>
  <si>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</si>
  <si>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</si>
  <si>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</si>
  <si>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</si>
  <si>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</si>
  <si>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</si>
  <si>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</si>
  <si>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</si>
  <si>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</si>
  <si>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</si>
  <si>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</si>
  <si>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</si>
  <si>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</si>
  <si>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</si>
  <si>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</si>
  <si>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</si>
  <si>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</si>
  <si>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</si>
  <si>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</si>
  <si>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</si>
  <si>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</si>
  <si>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</si>
  <si>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</si>
  <si>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</si>
  <si>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</si>
  <si>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</si>
  <si>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</si>
  <si>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</si>
  <si>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</si>
  <si>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</si>
  <si>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</si>
  <si>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</si>
  <si>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</si>
  <si>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</si>
  <si>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</si>
  <si>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</si>
  <si>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</si>
  <si>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</si>
  <si>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</si>
  <si>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</si>
  <si>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</si>
  <si>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</si>
  <si>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</si>
  <si>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</si>
  <si>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</si>
  <si>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</si>
  <si>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</si>
  <si>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</si>
  <si>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</si>
  <si>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</si>
  <si>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</si>
  <si>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</si>
  <si>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</si>
  <si>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</si>
  <si>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</si>
  <si>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</si>
  <si>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</si>
  <si>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</si>
  <si>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</si>
  <si>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</si>
  <si>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</si>
  <si>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</si>
  <si>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</si>
  <si>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</si>
  <si>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</si>
  <si>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</si>
  <si>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</si>
  <si>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</si>
  <si>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</si>
  <si>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</si>
  <si>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</si>
  <si>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</si>
  <si>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</si>
  <si>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</si>
  <si>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</si>
  <si>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</si>
  <si>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</si>
  <si>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</si>
  <si>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</si>
  <si>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</si>
  <si>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</si>
  <si>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</si>
  <si>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</si>
  <si>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</si>
  <si>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</si>
  <si>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</si>
  <si>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</si>
  <si>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</si>
  <si>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</si>
  <si>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</si>
  <si>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</si>
  <si>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</si>
  <si>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</si>
  <si>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</si>
  <si>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</si>
  <si>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</si>
  <si>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</si>
  <si>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</si>
  <si>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</si>
  <si>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</si>
  <si>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</si>
  <si>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</si>
  <si>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</si>
  <si>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</si>
  <si>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</si>
  <si>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</si>
  <si>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</si>
  <si>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</si>
  <si>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</si>
  <si>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</si>
  <si>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</si>
  <si>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</si>
  <si>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</si>
  <si>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</si>
  <si>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</si>
  <si>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</si>
  <si>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</si>
  <si>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</si>
  <si>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</si>
  <si>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</si>
  <si>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</si>
  <si>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</si>
  <si>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</si>
  <si>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</si>
  <si>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</si>
  <si>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</si>
  <si>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</si>
  <si>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</si>
  <si>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</si>
  <si>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</si>
  <si>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</si>
  <si>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</si>
  <si>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</si>
  <si>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</si>
  <si>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</si>
  <si>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</si>
  <si>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</si>
  <si>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</si>
  <si>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</si>
  <si>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</si>
  <si>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</si>
  <si>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</si>
  <si>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</si>
  <si>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</si>
  <si>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</si>
  <si>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</si>
  <si>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</si>
  <si>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</si>
  <si>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</si>
  <si>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</si>
  <si>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</si>
  <si>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</si>
  <si>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</si>
  <si>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</si>
  <si>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</si>
  <si>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</si>
  <si>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</si>
  <si>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</si>
  <si>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</si>
  <si>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</si>
  <si>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</si>
  <si>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</si>
  <si>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</si>
  <si>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</si>
  <si>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</si>
  <si>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</si>
  <si>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</si>
  <si>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</si>
  <si>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</si>
  <si>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</si>
  <si>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</si>
  <si>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</si>
  <si>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</si>
  <si>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</si>
  <si>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</si>
  <si>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</si>
  <si>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</si>
  <si>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</si>
  <si>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</si>
  <si>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</si>
  <si>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</si>
  <si>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</si>
  <si>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</si>
  <si>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</si>
  <si>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</si>
  <si>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</si>
  <si>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</si>
  <si>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</si>
  <si>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</si>
  <si>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</si>
  <si>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</si>
  <si>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</si>
  <si>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</si>
  <si>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</si>
  <si>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</si>
  <si>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</si>
  <si>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</si>
  <si>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</si>
  <si>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</si>
  <si>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</si>
  <si>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</si>
  <si>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</si>
  <si>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</si>
  <si>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</si>
  <si>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</si>
  <si>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</si>
  <si>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</si>
  <si>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</si>
  <si>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</si>
  <si>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</si>
  <si>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</si>
  <si>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</si>
  <si>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</si>
  <si>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</si>
  <si>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</si>
  <si>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</si>
  <si>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</si>
  <si>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</si>
  <si>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</si>
  <si>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</si>
  <si>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</si>
  <si>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</si>
  <si>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</si>
  <si>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</si>
  <si>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</si>
  <si>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</si>
  <si>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</si>
  <si>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</si>
  <si>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</si>
  <si>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</si>
  <si>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</si>
  <si>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</si>
  <si>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</si>
  <si>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</si>
  <si>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</si>
  <si>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</si>
  <si>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</si>
  <si>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</si>
  <si>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</si>
  <si>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</si>
  <si>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</si>
  <si>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</si>
  <si>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</si>
  <si>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</si>
  <si>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</si>
  <si>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</si>
  <si>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</si>
  <si>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</si>
  <si>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</si>
  <si>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</si>
  <si>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</si>
  <si>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</si>
  <si>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</si>
  <si>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</si>
  <si>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</si>
  <si>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</si>
  <si>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</si>
  <si>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</si>
  <si>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</si>
  <si>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</si>
  <si>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</si>
  <si>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</si>
  <si>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</si>
  <si>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</si>
  <si>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</si>
  <si>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</si>
  <si>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</si>
  <si>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</si>
  <si>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</si>
  <si>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</si>
  <si>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</si>
  <si>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</si>
  <si>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</si>
  <si>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</si>
  <si>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</si>
  <si>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</si>
  <si>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</si>
  <si>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</si>
  <si>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</si>
  <si>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</si>
  <si>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</si>
  <si>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</si>
  <si>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</si>
  <si>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</si>
  <si>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</si>
  <si>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</si>
  <si>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</si>
  <si>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</si>
  <si>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</si>
  <si>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</si>
  <si>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</si>
  <si>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</si>
  <si>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</si>
  <si>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</si>
  <si>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</si>
  <si>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</si>
  <si>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</si>
  <si>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</si>
  <si>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</si>
  <si>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</si>
  <si>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</si>
  <si>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</si>
  <si>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</si>
  <si>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</si>
  <si>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</si>
  <si>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</si>
  <si>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</si>
  <si>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</si>
  <si>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</si>
  <si>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</si>
  <si>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</si>
  <si>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</si>
  <si>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</si>
  <si>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</si>
  <si>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</si>
  <si>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</si>
  <si>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</si>
  <si>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</si>
  <si>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</si>
  <si>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</si>
  <si>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</si>
  <si>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</si>
  <si>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</si>
  <si>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</si>
  <si>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</si>
  <si>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</si>
  <si>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</si>
  <si>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</si>
  <si>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</si>
  <si>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</si>
  <si>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</si>
  <si>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</si>
  <si>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</si>
  <si>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</si>
  <si>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</si>
  <si>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</si>
  <si>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</si>
  <si>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</si>
  <si>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</si>
  <si>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</si>
  <si>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</si>
  <si>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</si>
  <si>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</si>
  <si>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</si>
  <si>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</si>
  <si>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</si>
  <si>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</si>
  <si>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</si>
  <si>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</si>
  <si>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</si>
  <si>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</si>
  <si>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</si>
  <si>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</si>
  <si>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</si>
  <si>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</si>
  <si>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</si>
  <si>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</si>
  <si>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</si>
  <si>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</si>
  <si>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</si>
  <si>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</si>
  <si>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</si>
  <si>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</si>
  <si>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</si>
  <si>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</si>
  <si>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</si>
  <si>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</si>
  <si>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</si>
  <si>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</si>
  <si>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</si>
  <si>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</si>
  <si>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</si>
  <si>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</si>
  <si>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</si>
  <si>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</si>
  <si>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</si>
  <si>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</si>
  <si>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</si>
  <si>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</si>
  <si>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</si>
  <si>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</si>
  <si>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</si>
  <si>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</si>
  <si>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</si>
  <si>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</si>
  <si>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</si>
  <si>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</si>
  <si>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</si>
  <si>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</si>
  <si>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</si>
  <si>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</si>
  <si>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</si>
  <si>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</si>
  <si>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</si>
  <si>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</si>
  <si>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</si>
  <si>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</si>
  <si>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</si>
  <si>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</si>
  <si>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</si>
  <si>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</si>
  <si>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</si>
  <si>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</si>
  <si>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</si>
  <si>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</si>
  <si>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</si>
  <si>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</si>
  <si>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</si>
  <si>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</si>
  <si>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</si>
  <si>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</si>
  <si>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</si>
  <si>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</si>
  <si>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</si>
  <si>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</si>
  <si>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</si>
  <si>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</si>
  <si>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</si>
  <si>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</si>
  <si>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</si>
  <si>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</si>
  <si>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</si>
  <si>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</si>
  <si>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</si>
  <si>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</si>
  <si>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</si>
  <si>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</si>
  <si>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</si>
  <si>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</si>
  <si>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</si>
  <si>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</si>
  <si>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</si>
  <si>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</si>
  <si>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</si>
  <si>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</si>
  <si>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</si>
  <si>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</si>
  <si>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</si>
  <si>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</si>
  <si>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</si>
  <si>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</si>
  <si>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</si>
  <si>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</si>
  <si>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</si>
  <si>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</si>
  <si>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</si>
  <si>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</si>
  <si>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</si>
  <si>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</si>
  <si>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</si>
  <si>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</si>
  <si>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</si>
  <si>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</si>
  <si>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</si>
  <si>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</si>
  <si>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</si>
  <si>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</si>
  <si>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</si>
  <si>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</si>
  <si>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</si>
  <si>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</si>
  <si>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</si>
  <si>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</si>
  <si>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</si>
  <si>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</si>
  <si>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</si>
  <si>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</si>
  <si>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</si>
  <si>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</si>
  <si>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</si>
  <si>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</si>
  <si>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</si>
  <si>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</si>
  <si>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</si>
  <si>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</si>
  <si>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</si>
  <si>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</si>
  <si>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</si>
  <si>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</si>
  <si>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</si>
  <si>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</si>
  <si>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</si>
  <si>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</si>
  <si>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</si>
  <si>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</si>
  <si>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</si>
  <si>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</si>
  <si>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</si>
  <si>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</si>
  <si>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</si>
  <si>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</si>
  <si>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</si>
  <si>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</si>
  <si>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</si>
  <si>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</si>
  <si>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</si>
  <si>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</si>
  <si>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</si>
  <si>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</si>
  <si>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</si>
  <si>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</si>
  <si>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</si>
  <si>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</si>
  <si>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</si>
  <si>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</si>
  <si>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</si>
  <si>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</si>
  <si>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</si>
  <si>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</si>
  <si>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</si>
  <si>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</si>
  <si>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</si>
  <si>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</si>
  <si>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</si>
  <si>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</si>
  <si>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</si>
  <si>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</si>
  <si>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</si>
  <si>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</si>
  <si>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</si>
  <si>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</si>
  <si>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</si>
  <si>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</si>
  <si>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</si>
  <si>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</si>
  <si>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</si>
  <si>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</si>
  <si>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</si>
  <si>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</si>
  <si>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</si>
  <si>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</si>
  <si>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</si>
  <si>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</si>
  <si>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</si>
  <si>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</si>
  <si>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</si>
  <si>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</si>
  <si>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</si>
  <si>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</si>
  <si>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</si>
  <si>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</si>
  <si>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</si>
  <si>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</si>
  <si>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</si>
  <si>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</si>
  <si>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</si>
  <si>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</si>
  <si>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</si>
  <si>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</si>
  <si>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</si>
  <si>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</si>
  <si>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</si>
  <si>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</si>
  <si>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</si>
  <si>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</si>
  <si>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</si>
  <si>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</si>
  <si>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</si>
  <si>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</si>
  <si>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</si>
  <si>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</si>
  <si>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</si>
  <si>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</si>
  <si>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</si>
  <si>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</si>
  <si>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</si>
  <si>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</si>
  <si>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</si>
  <si>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</si>
  <si>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</si>
  <si>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</si>
  <si>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</si>
  <si>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</si>
  <si>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</si>
  <si>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</si>
  <si>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</si>
  <si>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</si>
  <si>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</si>
  <si>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</si>
  <si>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</si>
  <si>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</si>
  <si>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</si>
  <si>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</si>
  <si>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</si>
  <si>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</si>
  <si>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</si>
  <si>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</si>
  <si>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</si>
  <si>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</si>
  <si>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</si>
  <si>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</si>
  <si>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</si>
  <si>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</si>
  <si>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</si>
  <si>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</si>
  <si>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</si>
  <si>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</si>
  <si>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</si>
  <si>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</si>
  <si>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</si>
  <si>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</si>
  <si>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</si>
  <si>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</si>
  <si>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</si>
  <si>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</si>
  <si>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</si>
  <si>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</si>
  <si>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</si>
  <si>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</si>
  <si>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</si>
  <si>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</si>
  <si>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</si>
  <si>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</si>
  <si>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</si>
  <si>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</si>
  <si>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</si>
  <si>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</si>
  <si>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</si>
  <si>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</si>
  <si>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</si>
  <si>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</si>
  <si>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</si>
  <si>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</si>
  <si>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</si>
  <si>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</si>
  <si>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</si>
  <si>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</si>
  <si>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</si>
  <si>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</si>
  <si>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</si>
  <si>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</si>
  <si>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</si>
  <si>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</si>
  <si>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</si>
  <si>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</si>
  <si>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</si>
  <si>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</si>
  <si>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</si>
  <si>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</si>
  <si>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</si>
  <si>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</si>
  <si>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</si>
  <si>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</si>
  <si>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</si>
  <si>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</si>
  <si>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</si>
  <si>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</si>
  <si>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</si>
  <si>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</si>
  <si>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</si>
  <si>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</si>
  <si>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</si>
  <si>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</si>
  <si>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</si>
  <si>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</si>
  <si>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</si>
  <si>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</si>
  <si>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</si>
  <si>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</si>
  <si>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</si>
  <si>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</si>
  <si>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</si>
  <si>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</si>
  <si>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</si>
  <si>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</si>
  <si>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</si>
  <si>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</si>
  <si>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</si>
  <si>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</si>
  <si>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</si>
  <si>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</si>
  <si>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</si>
  <si>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</si>
  <si>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</si>
  <si>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</si>
  <si>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</si>
  <si>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</si>
  <si>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</si>
  <si>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</si>
  <si>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</si>
  <si>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</si>
  <si>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</si>
  <si>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</si>
  <si>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</si>
  <si>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</si>
  <si>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</si>
  <si>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</si>
  <si>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</si>
  <si>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</si>
  <si>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</si>
  <si>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</si>
  <si>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</si>
  <si>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</si>
  <si>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</si>
  <si>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</si>
  <si>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</si>
  <si>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</si>
  <si>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</si>
  <si>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</si>
  <si>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</si>
  <si>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</si>
  <si>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</si>
  <si>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</si>
  <si>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</si>
  <si>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</si>
  <si>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</si>
  <si>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</si>
  <si>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</si>
  <si>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</si>
  <si>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</si>
  <si>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</si>
  <si>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</si>
  <si>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</si>
  <si>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</si>
  <si>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</si>
  <si>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</si>
  <si>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</si>
  <si>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</si>
  <si>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</si>
  <si>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</si>
  <si>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</si>
  <si>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</si>
  <si>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</si>
  <si>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</si>
  <si>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</si>
  <si>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</si>
  <si>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</si>
  <si>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</si>
  <si>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</si>
  <si>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</si>
  <si>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</si>
  <si>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</si>
  <si>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</si>
  <si>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</si>
  <si>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</si>
  <si>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</si>
  <si>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</si>
  <si>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</si>
  <si>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</si>
  <si>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</si>
  <si>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</si>
  <si>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</si>
  <si>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</si>
  <si>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</si>
  <si>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</si>
  <si>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</si>
  <si>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</si>
  <si>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</si>
  <si>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</si>
  <si>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</si>
  <si>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</si>
  <si>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</si>
  <si>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</si>
  <si>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</si>
  <si>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</si>
  <si>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</si>
  <si>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</si>
  <si>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</si>
  <si>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</si>
  <si>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</si>
  <si>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</si>
  <si>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</si>
  <si>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</si>
  <si>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</si>
  <si>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</si>
  <si>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</si>
  <si>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</si>
  <si>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</si>
  <si>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</si>
  <si>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</si>
  <si>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</si>
  <si>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</si>
  <si>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</si>
  <si>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</si>
  <si>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</si>
  <si>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</si>
  <si>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</si>
  <si>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</si>
  <si>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</si>
  <si>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</si>
  <si>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</si>
  <si>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</si>
  <si>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</si>
  <si>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</si>
  <si>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</si>
  <si>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</si>
  <si>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</si>
  <si>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</si>
  <si>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</si>
  <si>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</si>
  <si>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</si>
  <si>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</si>
  <si>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</si>
  <si>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</si>
  <si>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</si>
  <si>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</si>
  <si>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</si>
  <si>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</si>
  <si>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</si>
  <si>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</si>
  <si>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</si>
  <si>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</si>
  <si>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</si>
  <si>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</si>
  <si>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</si>
  <si>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</si>
  <si>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</si>
  <si>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</si>
  <si>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</si>
  <si>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</si>
  <si>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</si>
  <si>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</si>
  <si>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</si>
  <si>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</si>
  <si>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</si>
  <si>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</si>
  <si>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</si>
  <si>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</si>
  <si>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</si>
  <si>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</si>
  <si>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</si>
  <si>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</si>
  <si>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</si>
  <si>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</si>
  <si>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</si>
  <si>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</si>
  <si>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</si>
  <si>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</si>
  <si>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</si>
  <si>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</si>
  <si>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</si>
  <si>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</si>
  <si>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</si>
  <si>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</si>
  <si>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</si>
  <si>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</si>
  <si>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</si>
  <si>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</si>
  <si>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</si>
  <si>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</si>
  <si>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</si>
  <si>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</si>
  <si>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</si>
  <si>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</si>
  <si>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</si>
  <si>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</si>
  <si>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</si>
  <si>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</si>
  <si>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</si>
  <si>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</si>
  <si>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</si>
  <si>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</si>
  <si>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</si>
  <si>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</si>
  <si>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</si>
  <si>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</si>
  <si>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</si>
  <si>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</si>
  <si>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</si>
  <si>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</si>
  <si>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</si>
  <si>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</si>
  <si>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</si>
  <si>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</si>
  <si>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</si>
  <si>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</si>
  <si>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</si>
  <si>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</si>
  <si>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</si>
  <si>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</si>
  <si>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</si>
  <si>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</si>
  <si>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</si>
  <si>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</si>
  <si>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</si>
  <si>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</si>
  <si>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</si>
  <si>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</si>
  <si>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</si>
  <si>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</si>
  <si>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</si>
  <si>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</si>
  <si>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</si>
  <si>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</si>
  <si>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</si>
  <si>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</si>
  <si>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</si>
  <si>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</si>
  <si>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</si>
  <si>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</si>
  <si>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</si>
  <si>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</si>
  <si>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</si>
  <si>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</si>
  <si>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</si>
  <si>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</si>
  <si>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</si>
  <si>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</si>
  <si>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</si>
  <si>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</si>
  <si>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</si>
  <si>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</si>
  <si>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</si>
  <si>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</si>
  <si>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</si>
  <si>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</si>
  <si>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</si>
  <si>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</si>
  <si>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</si>
  <si>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</si>
  <si>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</si>
  <si>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</si>
  <si>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</si>
  <si>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</si>
  <si>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</si>
  <si>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</si>
  <si>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</si>
  <si>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</si>
  <si>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</si>
  <si>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</si>
  <si>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</si>
  <si>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</si>
  <si>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</si>
  <si>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</si>
  <si>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</si>
  <si>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</si>
  <si>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</si>
  <si>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</si>
  <si>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</si>
  <si>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</si>
  <si>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</si>
  <si>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</si>
  <si>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</si>
  <si>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</si>
  <si>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</si>
  <si>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</si>
  <si>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</si>
  <si>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</si>
  <si>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</si>
  <si>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</si>
  <si>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</si>
  <si>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</si>
  <si>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</si>
  <si>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</si>
  <si>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</si>
  <si>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</si>
  <si>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</si>
  <si>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</si>
  <si>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</si>
  <si>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</si>
  <si>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</si>
  <si>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</si>
  <si>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</si>
  <si>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</si>
  <si>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</si>
  <si>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</si>
  <si>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</si>
  <si>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</si>
  <si>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</si>
  <si>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</si>
  <si>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</si>
  <si>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</si>
  <si>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</si>
  <si>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</si>
  <si>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</si>
  <si>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</si>
  <si>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</si>
  <si>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</si>
  <si>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</si>
  <si>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</si>
  <si>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</si>
  <si>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</si>
  <si>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</si>
  <si>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</si>
  <si>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</si>
  <si>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</si>
  <si>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</si>
  <si>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</si>
  <si>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</si>
  <si>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</si>
  <si>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</si>
  <si>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</si>
  <si>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</si>
  <si>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</si>
  <si>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</si>
  <si>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</si>
  <si>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</si>
  <si>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</si>
  <si>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</si>
  <si>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</si>
  <si>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</si>
  <si>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</si>
  <si>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</si>
  <si>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</si>
  <si>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</si>
  <si>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</si>
  <si>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</si>
  <si>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</si>
  <si>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</si>
  <si>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</si>
  <si>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</si>
  <si>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</si>
  <si>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</si>
  <si>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</si>
  <si>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</si>
  <si>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</si>
  <si>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</si>
  <si>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</si>
  <si>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</si>
  <si>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</si>
  <si>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</si>
  <si>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</si>
  <si>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</si>
  <si>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</si>
  <si>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</si>
  <si>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</si>
  <si>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</si>
  <si>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</si>
  <si>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</si>
  <si>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</si>
  <si>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</si>
  <si>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</si>
  <si>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</si>
  <si>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</si>
  <si>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</si>
  <si>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</si>
  <si>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</si>
  <si>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</si>
  <si>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</si>
  <si>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</si>
  <si>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</si>
  <si>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</si>
  <si>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</si>
  <si>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</si>
  <si>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</si>
  <si>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</si>
  <si>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</si>
  <si>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</si>
  <si>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</si>
  <si>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</si>
  <si>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</si>
  <si>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</si>
  <si>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</si>
  <si>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</si>
  <si>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</si>
  <si>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</si>
  <si>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</si>
  <si>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</si>
  <si>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</si>
  <si>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</si>
  <si>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</si>
  <si>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</si>
  <si>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</si>
  <si>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</si>
  <si>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</si>
  <si>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</si>
  <si>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</si>
  <si>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</si>
  <si>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</si>
  <si>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</si>
  <si>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</si>
  <si>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</si>
  <si>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</si>
  <si>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</si>
  <si>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</si>
  <si>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</si>
  <si>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</si>
  <si>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</si>
  <si>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</si>
  <si>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</si>
  <si>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</si>
  <si>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</si>
  <si>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</si>
  <si>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</si>
  <si>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</si>
  <si>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</si>
  <si>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</si>
  <si>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</si>
  <si>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</si>
  <si>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</si>
  <si>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</si>
  <si>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</si>
  <si>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</si>
  <si>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</si>
  <si>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</si>
  <si>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</si>
  <si>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</si>
  <si>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</si>
  <si>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</si>
  <si>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</si>
  <si>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</si>
  <si>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</si>
  <si>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</si>
  <si>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</si>
  <si>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</si>
  <si>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</si>
  <si>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</si>
  <si>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</si>
  <si>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</si>
  <si>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</si>
  <si>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</si>
  <si>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</si>
  <si>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</si>
  <si>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</si>
  <si>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</si>
  <si>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</si>
  <si>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</si>
  <si>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</si>
  <si>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</si>
  <si>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</si>
  <si>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</si>
  <si>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</si>
  <si>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</si>
  <si>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</si>
  <si>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</si>
  <si>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</si>
  <si>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</si>
  <si>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</si>
  <si>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</si>
  <si>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</si>
  <si>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</si>
  <si>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</si>
  <si>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</si>
  <si>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</si>
  <si>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</si>
  <si>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</si>
  <si>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</si>
  <si>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</si>
  <si>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</si>
  <si>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</si>
  <si>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</si>
  <si>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</si>
  <si>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</si>
  <si>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</si>
  <si>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</si>
  <si>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</si>
  <si>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</si>
  <si>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</si>
  <si>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</si>
  <si>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</si>
  <si>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</si>
  <si>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</si>
  <si>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</si>
  <si>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</si>
  <si>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</si>
  <si>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</si>
  <si>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</si>
  <si>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</si>
  <si>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</si>
  <si>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</si>
  <si>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</si>
  <si>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</si>
  <si>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</si>
  <si>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</si>
  <si>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</si>
  <si>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</si>
  <si>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</si>
  <si>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</si>
  <si>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</si>
  <si>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</si>
  <si>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</si>
  <si>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</si>
  <si>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</si>
  <si>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</si>
  <si>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</si>
  <si>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</si>
  <si>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</si>
  <si>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</si>
  <si>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</si>
  <si>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</si>
  <si>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</si>
  <si>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</si>
  <si>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</si>
  <si>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</si>
  <si>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</si>
  <si>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</si>
  <si>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</si>
  <si>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</si>
  <si>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</si>
  <si>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</si>
  <si>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</si>
  <si>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</si>
  <si>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</si>
  <si>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</si>
  <si>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</si>
  <si>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</si>
  <si>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</si>
  <si>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</si>
  <si>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</si>
  <si>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</si>
  <si>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</si>
  <si>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</si>
  <si>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</si>
  <si>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</si>
  <si>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</si>
  <si>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</si>
  <si>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</si>
  <si>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</si>
  <si>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</si>
  <si>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</si>
  <si>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</si>
  <si>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</si>
  <si>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</si>
  <si>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</si>
  <si>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</si>
  <si>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</si>
  <si>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</si>
  <si>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</si>
  <si>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</si>
  <si>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</si>
  <si>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</si>
  <si>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</si>
  <si>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</si>
  <si>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</si>
  <si>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</si>
  <si>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</si>
  <si>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</si>
  <si>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</si>
  <si>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</si>
  <si>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</si>
  <si>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</si>
  <si>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</si>
  <si>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</si>
  <si>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</si>
  <si>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</si>
  <si>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</si>
  <si>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</si>
  <si>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</si>
  <si>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</si>
  <si>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</si>
  <si>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</si>
  <si>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</si>
  <si>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</si>
  <si>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</si>
  <si>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</si>
  <si>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</si>
  <si>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</si>
  <si>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</si>
  <si>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</si>
  <si>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</si>
  <si>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</si>
  <si>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</si>
  <si>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</si>
  <si>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</si>
  <si>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</si>
  <si>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</si>
  <si>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</si>
  <si>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</si>
  <si>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</si>
  <si>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</si>
  <si>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</si>
  <si>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</si>
  <si>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</si>
  <si>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</si>
  <si>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</si>
  <si>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</si>
  <si>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</si>
  <si>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</si>
  <si>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</si>
  <si>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</si>
  <si>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</si>
  <si>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</si>
  <si>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</si>
  <si>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</si>
  <si>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</si>
  <si>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</si>
  <si>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</si>
  <si>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</si>
  <si>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</si>
  <si>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</si>
  <si>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</si>
  <si>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</si>
  <si>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</si>
  <si>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</si>
  <si>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</si>
  <si>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</si>
  <si>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</si>
  <si>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</si>
  <si>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</si>
  <si>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</si>
  <si>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</si>
  <si>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</si>
  <si>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</si>
  <si>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</si>
  <si>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</si>
  <si>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</si>
  <si>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</si>
  <si>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</si>
  <si>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</si>
  <si>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</si>
  <si>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</si>
  <si>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</si>
  <si>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</si>
  <si>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</si>
  <si>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</si>
  <si>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</si>
  <si>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</si>
  <si>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</si>
  <si>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</si>
  <si>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</si>
  <si>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</si>
  <si>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</si>
  <si>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</si>
  <si>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</si>
  <si>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</si>
  <si>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</si>
  <si>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</si>
  <si>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</si>
  <si>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</si>
  <si>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</si>
  <si>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</si>
  <si>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</si>
  <si>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</si>
  <si>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</si>
  <si>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</si>
  <si>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</si>
  <si>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</si>
  <si>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</si>
  <si>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</si>
  <si>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</si>
  <si>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</si>
  <si>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</si>
  <si>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</si>
  <si>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</si>
  <si>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</si>
  <si>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</si>
  <si>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</si>
  <si>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</si>
  <si>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</si>
  <si>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</si>
  <si>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</si>
  <si>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</si>
  <si>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</si>
  <si>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</si>
  <si>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</si>
  <si>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</si>
  <si>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</si>
  <si>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</si>
  <si>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</si>
  <si>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</si>
  <si>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</si>
  <si>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</si>
  <si>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</si>
  <si>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</si>
  <si>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</si>
  <si>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</si>
  <si>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</si>
  <si>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</si>
  <si>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</si>
  <si>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</si>
  <si>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</si>
  <si>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</si>
  <si>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</si>
  <si>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</si>
  <si>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</si>
  <si>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</si>
  <si>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</si>
  <si>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</si>
  <si>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</si>
  <si>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</si>
  <si>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</si>
  <si>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</si>
  <si>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</si>
  <si>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</si>
  <si>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</si>
  <si>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</si>
  <si>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</si>
  <si>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</si>
  <si>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</si>
  <si>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</si>
  <si>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</si>
  <si>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</si>
  <si>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</si>
  <si>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</si>
  <si>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</si>
  <si>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</si>
  <si>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</si>
  <si>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</si>
  <si>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</si>
  <si>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</si>
  <si>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</si>
  <si>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</si>
  <si>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</si>
  <si>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</si>
  <si>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</si>
  <si>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</si>
  <si>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</si>
  <si>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</si>
  <si>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</si>
  <si>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</si>
  <si>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</si>
  <si>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</si>
  <si>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</si>
  <si>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</si>
  <si>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</si>
  <si>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</si>
  <si>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</si>
  <si>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</si>
  <si>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</si>
  <si>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</si>
  <si>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</si>
  <si>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</si>
  <si>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</si>
  <si>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</si>
  <si>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</si>
  <si>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</si>
  <si>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</si>
  <si>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</si>
  <si>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</si>
  <si>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</si>
  <si>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</si>
  <si>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</si>
  <si>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</si>
  <si>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</si>
  <si>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</si>
  <si>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</si>
  <si>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</si>
  <si>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</si>
  <si>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</si>
  <si>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</si>
  <si>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</si>
  <si>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</si>
  <si>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</si>
  <si>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</si>
  <si>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</si>
  <si>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</si>
  <si>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</si>
  <si>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</si>
  <si>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</si>
  <si>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</si>
  <si>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</si>
  <si>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</si>
  <si>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</si>
  <si>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</si>
  <si>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</si>
  <si>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</si>
  <si>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</si>
  <si>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</si>
  <si>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</si>
  <si>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</si>
  <si>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</si>
  <si>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</si>
  <si>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</si>
  <si>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</si>
  <si>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</si>
  <si>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</si>
  <si>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</si>
  <si>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</si>
  <si>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</si>
  <si>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</si>
  <si>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</si>
  <si>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</si>
  <si>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</si>
  <si>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</si>
  <si>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</si>
  <si>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</si>
  <si>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</si>
  <si>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</si>
  <si>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</si>
  <si>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</si>
  <si>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</si>
  <si>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</si>
  <si>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</si>
  <si>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</si>
  <si>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</si>
  <si>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</si>
  <si>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</si>
  <si>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</si>
  <si>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</si>
  <si>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</si>
  <si>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</si>
  <si>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</si>
  <si>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</si>
  <si>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</si>
  <si>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</si>
  <si>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</si>
  <si>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</si>
  <si>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</si>
  <si>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</si>
  <si>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</si>
  <si>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</si>
  <si>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</si>
  <si>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</si>
  <si>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</si>
  <si>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</si>
  <si>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</si>
  <si>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</si>
  <si>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</si>
  <si>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</si>
  <si>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</si>
  <si>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</si>
  <si>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</si>
  <si>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</si>
  <si>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</si>
  <si>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</si>
  <si>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</si>
  <si>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</si>
  <si>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</si>
  <si>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</si>
  <si>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</si>
  <si>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</si>
  <si>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</si>
  <si>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</si>
  <si>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</si>
  <si>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</si>
  <si>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</si>
  <si>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</si>
  <si>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</si>
  <si>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</si>
  <si>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</si>
  <si>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</si>
  <si>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</si>
  <si>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</si>
  <si>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</si>
  <si>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</si>
  <si>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</si>
  <si>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</si>
  <si>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</si>
  <si>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</si>
  <si>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</si>
  <si>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</si>
  <si>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</si>
  <si>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</si>
  <si>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</si>
  <si>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</si>
  <si>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</si>
  <si>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</si>
  <si>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</si>
  <si>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</si>
  <si>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</si>
  <si>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</si>
  <si>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</si>
  <si>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</si>
  <si>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</si>
  <si>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</si>
  <si>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</si>
  <si>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</si>
  <si>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</si>
  <si>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</si>
  <si>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</si>
  <si>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</si>
  <si>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</si>
  <si>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</si>
  <si>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</si>
  <si>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</si>
  <si>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</si>
  <si>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</si>
  <si>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</si>
  <si>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</si>
  <si>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</si>
  <si>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</si>
  <si>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</si>
  <si>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</si>
  <si>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</si>
  <si>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</si>
  <si>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</si>
  <si>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</si>
  <si>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</si>
  <si>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</si>
  <si>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</si>
  <si>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</si>
  <si>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</si>
  <si>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</si>
  <si>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</si>
  <si>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</si>
  <si>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</si>
  <si>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</si>
  <si>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</si>
  <si>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</si>
  <si>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</si>
  <si>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</si>
  <si>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</si>
  <si>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</si>
  <si>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</si>
  <si>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</si>
  <si>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</si>
  <si>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</si>
  <si>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</si>
  <si>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</si>
  <si>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</si>
  <si>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</si>
  <si>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</si>
  <si>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</si>
  <si>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</si>
  <si>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</si>
  <si>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</si>
  <si>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</si>
  <si>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</si>
  <si>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</si>
  <si>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</si>
  <si>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</si>
  <si>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</si>
  <si>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</si>
  <si>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</si>
  <si>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</si>
  <si>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</si>
  <si>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</si>
  <si>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</si>
  <si>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</si>
  <si>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</si>
  <si>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</si>
  <si>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</si>
  <si>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</si>
  <si>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</si>
  <si>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</si>
  <si>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</si>
  <si>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</si>
  <si>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</si>
  <si>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</si>
  <si>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</si>
  <si>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</si>
  <si>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</si>
  <si>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</si>
  <si>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</si>
  <si>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</si>
  <si>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</si>
  <si>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</si>
  <si>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</si>
  <si>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</si>
  <si>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</si>
  <si>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</si>
  <si>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</si>
  <si>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</si>
  <si>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</si>
  <si>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</si>
  <si>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</si>
  <si>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</si>
  <si>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</si>
  <si>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</si>
  <si>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</si>
  <si>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</si>
  <si>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</si>
  <si>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</si>
  <si>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</si>
  <si>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</si>
  <si>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</si>
  <si>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</si>
  <si>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</si>
  <si>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</si>
  <si>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</si>
  <si>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</si>
  <si>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</si>
  <si>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</si>
  <si>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</si>
  <si>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</si>
  <si>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</si>
  <si>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</si>
  <si>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</si>
  <si>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</si>
  <si>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</si>
  <si>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</si>
  <si>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</si>
  <si>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</si>
  <si>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</si>
  <si>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</si>
  <si>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</si>
  <si>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</si>
  <si>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</si>
  <si>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</si>
  <si>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</si>
  <si>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</si>
  <si>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</si>
  <si>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</si>
  <si>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</si>
  <si>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</si>
  <si>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</si>
  <si>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</si>
  <si>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</si>
  <si>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</si>
  <si>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</si>
  <si>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</si>
  <si>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</si>
  <si>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</si>
  <si>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</si>
  <si>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</si>
  <si>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</si>
  <si>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</si>
  <si>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</si>
  <si>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</si>
  <si>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</si>
  <si>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</si>
  <si>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</si>
  <si>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</si>
  <si>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</si>
  <si>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</si>
  <si>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</si>
  <si>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</si>
  <si>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</si>
  <si>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</si>
  <si>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</si>
  <si>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</si>
  <si>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</si>
  <si>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</si>
  <si>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</si>
  <si>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</si>
  <si>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</si>
  <si>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</si>
  <si>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</si>
  <si>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</si>
  <si>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</si>
  <si>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</si>
  <si>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</si>
  <si>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</si>
  <si>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</si>
  <si>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</si>
  <si>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</si>
  <si>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</si>
  <si>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</si>
  <si>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</si>
  <si>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</si>
  <si>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</si>
  <si>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</si>
  <si>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</si>
  <si>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</si>
  <si>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</si>
  <si>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</si>
  <si>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</si>
  <si>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</si>
  <si>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</si>
  <si>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</si>
  <si>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</si>
  <si>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</si>
  <si>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</si>
  <si>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</si>
  <si>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</si>
  <si>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</si>
  <si>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</si>
  <si>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</si>
  <si>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</si>
  <si>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</si>
  <si>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</si>
  <si>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</si>
  <si>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</si>
  <si>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</si>
  <si>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</si>
  <si>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</si>
  <si>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</si>
  <si>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</si>
  <si>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</si>
  <si>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</si>
  <si>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</si>
  <si>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</si>
  <si>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</si>
  <si>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</si>
  <si>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</si>
  <si>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</si>
  <si>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</si>
  <si>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</si>
  <si>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</si>
  <si>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</si>
  <si>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</si>
  <si>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</si>
  <si>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</si>
  <si>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</si>
  <si>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</si>
  <si>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</si>
  <si>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</si>
  <si>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</si>
  <si>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</si>
  <si>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</si>
  <si>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</si>
  <si>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</si>
  <si>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</si>
  <si>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</si>
  <si>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</si>
  <si>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</si>
  <si>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</si>
  <si>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</si>
  <si>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</si>
  <si>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</si>
  <si>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</si>
  <si>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</si>
  <si>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</si>
  <si>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</si>
  <si>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</si>
  <si>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</si>
  <si>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</si>
  <si>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</si>
  <si>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</si>
  <si>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</si>
  <si>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</si>
  <si>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</si>
  <si>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</si>
  <si>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</si>
  <si>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</si>
  <si>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</si>
  <si>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</si>
  <si>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</si>
  <si>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</si>
  <si>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</si>
  <si>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</si>
  <si>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</si>
  <si>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</si>
  <si>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</si>
  <si>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</si>
  <si>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</si>
  <si>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</si>
  <si>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</si>
  <si>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</si>
  <si>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</si>
  <si>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</si>
  <si>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</si>
  <si>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</si>
  <si>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</si>
  <si>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</si>
  <si>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</si>
  <si>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</si>
  <si>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</si>
  <si>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</si>
  <si>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</si>
  <si>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</si>
  <si>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</si>
  <si>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</si>
  <si>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</si>
  <si>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</si>
  <si>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</si>
  <si>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</si>
  <si>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</si>
  <si>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</si>
  <si>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</si>
  <si>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</si>
  <si>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</si>
  <si>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</si>
  <si>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</si>
  <si>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</si>
  <si>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</si>
  <si>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</si>
  <si>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</si>
  <si>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</si>
  <si>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</si>
  <si>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</si>
  <si>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</si>
  <si>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</si>
  <si>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</si>
  <si>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</si>
  <si>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</si>
  <si>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</si>
  <si>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</si>
  <si>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</si>
  <si>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</si>
  <si>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</si>
  <si>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</si>
  <si>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</si>
  <si>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</si>
  <si>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</si>
  <si>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</si>
  <si>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</si>
  <si>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</si>
  <si>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</si>
  <si>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</si>
  <si>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</si>
  <si>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</si>
  <si>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</si>
  <si>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</si>
  <si>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</si>
  <si>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</si>
  <si>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</si>
  <si>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</si>
  <si>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</si>
  <si>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</si>
  <si>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</si>
  <si>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</si>
  <si>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</si>
  <si>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</si>
  <si>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</si>
  <si>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</si>
  <si>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</si>
  <si>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</si>
  <si>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</si>
  <si>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</si>
  <si>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</si>
  <si>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</si>
  <si>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</si>
  <si>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</si>
  <si>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</si>
  <si>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</si>
  <si>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</si>
  <si>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</si>
  <si>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</si>
  <si>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</si>
  <si>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</si>
  <si>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</si>
  <si>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</si>
  <si>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</si>
  <si>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</si>
  <si>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</si>
  <si>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</si>
  <si>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</si>
  <si>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</si>
  <si>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</si>
  <si>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</si>
  <si>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</si>
  <si>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</si>
  <si>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</si>
  <si>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</si>
  <si>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</si>
  <si>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</si>
  <si>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</si>
  <si>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</si>
  <si>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</si>
  <si>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</si>
  <si>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</si>
  <si>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</si>
  <si>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</si>
  <si>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</si>
  <si>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</si>
  <si>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</si>
  <si>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</si>
  <si>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</si>
  <si>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</si>
  <si>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</si>
  <si>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</si>
  <si>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</si>
  <si>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</si>
  <si>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</si>
  <si>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</si>
  <si>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</si>
  <si>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</si>
  <si>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</si>
  <si>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</si>
  <si>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</si>
  <si>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</si>
  <si>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</si>
  <si>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</si>
  <si>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</si>
  <si>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</si>
  <si>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</si>
  <si>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</si>
  <si>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</si>
  <si>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</si>
  <si>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</si>
  <si>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</si>
  <si>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</si>
  <si>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</si>
  <si>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</si>
  <si>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</si>
  <si>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</si>
  <si>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</si>
  <si>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</si>
  <si>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</si>
  <si>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</si>
  <si>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</si>
  <si>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</si>
  <si>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</si>
  <si>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</si>
  <si>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</si>
  <si>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</si>
  <si>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</si>
  <si>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</si>
  <si>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</si>
  <si>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</si>
  <si>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</si>
  <si>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</si>
  <si>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</si>
  <si>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</si>
  <si>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</si>
  <si>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</si>
  <si>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</si>
  <si>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</si>
  <si>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</si>
  <si>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</si>
  <si>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</si>
  <si>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</si>
  <si>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</si>
  <si>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</si>
  <si>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</si>
  <si>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</si>
  <si>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</si>
  <si>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</si>
  <si>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</si>
  <si>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</si>
  <si>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</si>
  <si>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</si>
  <si>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</si>
  <si>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</si>
  <si>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</si>
  <si>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</si>
  <si>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</si>
  <si>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</si>
  <si>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</si>
  <si>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</si>
  <si>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</si>
  <si>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</si>
  <si>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</si>
  <si>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</si>
  <si>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</si>
  <si>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</si>
  <si>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</si>
  <si>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</si>
  <si>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</si>
  <si>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</si>
  <si>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</si>
  <si>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</si>
  <si>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</si>
  <si>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</si>
  <si>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</si>
  <si>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</si>
  <si>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</si>
  <si>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</si>
  <si>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</si>
  <si>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</si>
  <si>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</si>
  <si>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</si>
  <si>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</si>
  <si>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</si>
  <si>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</si>
  <si>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</si>
  <si>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</si>
  <si>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</si>
  <si>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</si>
  <si>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</si>
  <si>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</si>
  <si>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</si>
  <si>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</si>
  <si>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</si>
  <si>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</si>
  <si>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</si>
  <si>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</si>
  <si>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</si>
  <si>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</si>
  <si>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</si>
  <si>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</si>
  <si>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</si>
  <si>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</si>
  <si>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</si>
  <si>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</si>
  <si>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</si>
  <si>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</si>
  <si>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</si>
  <si>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</si>
  <si>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</si>
  <si>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</si>
  <si>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</si>
  <si>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</si>
  <si>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</si>
  <si>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</si>
  <si>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</si>
  <si>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</si>
  <si>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</si>
  <si>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</si>
  <si>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</si>
  <si>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</si>
  <si>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</si>
  <si>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</si>
  <si>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</si>
  <si>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</si>
  <si>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</si>
  <si>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</si>
  <si>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</si>
  <si>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</si>
  <si>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</si>
  <si>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</si>
  <si>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</si>
  <si>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</si>
  <si>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</si>
  <si>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</si>
  <si>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</si>
  <si>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</si>
  <si>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</si>
  <si>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</si>
  <si>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</si>
  <si>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</si>
  <si>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</si>
  <si>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</si>
  <si>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</si>
  <si>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</si>
  <si>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</si>
  <si>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</si>
  <si>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</si>
  <si>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</si>
  <si>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</si>
  <si>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</si>
  <si>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</si>
  <si>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</si>
  <si>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</si>
  <si>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</si>
  <si>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</si>
  <si>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</si>
  <si>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</si>
  <si>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</si>
  <si>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</si>
  <si>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</si>
  <si>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</si>
  <si>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</si>
  <si>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</si>
  <si>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</si>
  <si>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</si>
  <si>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</si>
  <si>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</si>
  <si>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</si>
  <si>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</si>
  <si>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</si>
  <si>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</si>
  <si>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</si>
  <si>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</si>
  <si>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</si>
  <si>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</si>
  <si>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</si>
  <si>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</si>
  <si>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</si>
  <si>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</si>
  <si>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</si>
  <si>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</si>
  <si>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</si>
  <si>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</si>
  <si>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</si>
  <si>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</si>
  <si>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</si>
  <si>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</si>
  <si>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</si>
  <si>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</si>
  <si>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</si>
  <si>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</si>
  <si>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</si>
  <si>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</si>
  <si>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</si>
  <si>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</si>
  <si>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</si>
  <si>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</si>
  <si>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</si>
  <si>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</si>
  <si>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</si>
  <si>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</si>
  <si>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</si>
  <si>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</si>
  <si>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</si>
  <si>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</si>
  <si>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</si>
  <si>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</si>
  <si>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</si>
  <si>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</si>
  <si>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</si>
  <si>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</si>
  <si>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</si>
  <si>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</si>
  <si>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</si>
  <si>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</si>
  <si>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</si>
  <si>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</si>
  <si>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</si>
  <si>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</si>
  <si>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</si>
  <si>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</si>
  <si>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</si>
  <si>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</si>
  <si>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</si>
  <si>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</si>
  <si>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</si>
  <si>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</si>
  <si>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</si>
  <si>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</si>
  <si>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</si>
  <si>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</si>
  <si>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</si>
  <si>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</si>
  <si>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</si>
  <si>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</si>
  <si>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</si>
  <si>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</si>
  <si>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</si>
  <si>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</si>
  <si>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</si>
  <si>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</si>
  <si>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</si>
  <si>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</si>
  <si>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</si>
  <si>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</si>
  <si>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</si>
  <si>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</si>
  <si>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</si>
  <si>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</si>
  <si>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</si>
  <si>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</si>
  <si>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</si>
  <si>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</si>
  <si>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</si>
  <si>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</si>
  <si>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</si>
  <si>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</si>
  <si>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</si>
  <si>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</si>
  <si>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</si>
  <si>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</si>
  <si>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</si>
  <si>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</si>
  <si>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</si>
  <si>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</si>
  <si>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</si>
  <si>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</si>
  <si>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</si>
  <si>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</si>
  <si>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</si>
  <si>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</si>
  <si>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</si>
  <si>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</si>
  <si>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</si>
  <si>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</si>
  <si>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</si>
  <si>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</si>
  <si>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</si>
  <si>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</si>
  <si>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</si>
  <si>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</si>
  <si>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</si>
  <si>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</si>
  <si>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</si>
  <si>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</si>
  <si>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</si>
  <si>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</si>
  <si>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</si>
  <si>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</si>
  <si>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</si>
  <si>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</si>
  <si>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</si>
  <si>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</si>
  <si>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</si>
  <si>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</si>
  <si>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</si>
  <si>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</si>
  <si>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</si>
  <si>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</si>
  <si>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</si>
  <si>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</si>
  <si>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</si>
  <si>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</si>
  <si>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</si>
  <si>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</si>
  <si>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</si>
  <si>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</si>
  <si>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</si>
  <si>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</si>
  <si>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</si>
  <si>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</si>
  <si>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</si>
  <si>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</si>
  <si>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</si>
  <si>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</si>
  <si>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</si>
  <si>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</si>
  <si>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</si>
  <si>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</si>
  <si>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</si>
  <si>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</si>
  <si>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</si>
  <si>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</si>
  <si>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</si>
  <si>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</si>
  <si>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</si>
  <si>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</si>
  <si>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</si>
  <si>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</si>
  <si>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</si>
  <si>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</si>
  <si>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</si>
  <si>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</si>
  <si>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</si>
  <si>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</si>
  <si>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</si>
  <si>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</si>
  <si>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</si>
  <si>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</si>
  <si>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</si>
  <si>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</si>
  <si>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</si>
  <si>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</si>
  <si>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</si>
  <si>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</si>
  <si>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</si>
  <si>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</si>
  <si>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</si>
  <si>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</si>
  <si>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</si>
  <si>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</si>
  <si>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</si>
  <si>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</si>
  <si>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</si>
  <si>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</si>
  <si>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</si>
  <si>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</si>
  <si>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</si>
  <si>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</si>
  <si>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</si>
  <si>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</si>
  <si>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</si>
  <si>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</si>
  <si>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</si>
  <si>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</si>
  <si>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</si>
  <si>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</si>
  <si>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</si>
  <si>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</si>
  <si>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</si>
  <si>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</si>
  <si>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</si>
  <si>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</si>
  <si>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</si>
  <si>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</si>
  <si>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</si>
  <si>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</si>
  <si>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</si>
  <si>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</si>
  <si>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</si>
  <si>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</si>
  <si>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</si>
  <si>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</si>
  <si>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</si>
  <si>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</si>
  <si>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</si>
  <si>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</si>
  <si>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</si>
  <si>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</si>
  <si>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</si>
  <si>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</si>
  <si>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</si>
  <si>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</si>
  <si>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</si>
  <si>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</si>
  <si>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</si>
  <si>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</si>
  <si>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</si>
  <si>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</si>
  <si>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</si>
  <si>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</si>
  <si>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</si>
  <si>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</si>
  <si>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</si>
  <si>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</si>
  <si>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</si>
  <si>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</si>
  <si>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</si>
  <si>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</si>
  <si>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</si>
  <si>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</si>
  <si>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</si>
  <si>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</si>
  <si>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</si>
  <si>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</si>
  <si>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</si>
  <si>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</si>
  <si>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</si>
  <si>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</si>
  <si>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</si>
  <si>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</si>
  <si>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</si>
  <si>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</si>
  <si>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</si>
  <si>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</si>
  <si>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</si>
  <si>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</si>
  <si>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</si>
  <si>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</si>
  <si>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</si>
  <si>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</si>
  <si>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</si>
  <si>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</si>
  <si>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</si>
  <si>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</si>
  <si>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</si>
  <si>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</si>
  <si>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</si>
  <si>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</si>
  <si>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</si>
  <si>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</si>
  <si>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</si>
  <si>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</si>
  <si>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</si>
  <si>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</si>
  <si>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</si>
  <si>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</si>
  <si>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</si>
  <si>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</si>
  <si>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</si>
  <si>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</si>
  <si>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</si>
  <si>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</si>
  <si>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</si>
  <si>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</si>
  <si>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</si>
  <si>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</si>
  <si>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</si>
  <si>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</si>
  <si>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</si>
  <si>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</si>
  <si>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</si>
  <si>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</si>
  <si>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</si>
  <si>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</si>
  <si>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</si>
  <si>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</si>
  <si>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</si>
  <si>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</si>
  <si>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</si>
  <si>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</si>
  <si>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</si>
  <si>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</si>
  <si>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</si>
  <si>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</si>
  <si>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</si>
  <si>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</si>
  <si>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</si>
  <si>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</si>
  <si>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</si>
  <si>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</si>
  <si>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</si>
  <si>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</si>
  <si>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</si>
  <si>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</si>
  <si>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</si>
  <si>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</si>
  <si>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</si>
  <si>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</si>
  <si>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</si>
  <si>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</si>
  <si>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</si>
  <si>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</si>
  <si>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</si>
  <si>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</si>
  <si>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</si>
  <si>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</si>
  <si>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</si>
  <si>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</si>
  <si>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</si>
  <si>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</si>
  <si>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</si>
  <si>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</si>
  <si>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</si>
  <si>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</si>
  <si>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</si>
  <si>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</si>
  <si>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</si>
  <si>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</si>
  <si>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</si>
  <si>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</si>
  <si>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</si>
  <si>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</si>
  <si>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</si>
  <si>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</si>
  <si>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</si>
  <si>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</si>
  <si>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</si>
  <si>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</si>
  <si>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</si>
  <si>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</si>
  <si>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</si>
  <si>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</si>
  <si>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</si>
  <si>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</si>
  <si>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</si>
  <si>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</si>
  <si>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</si>
  <si>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</si>
  <si>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</si>
  <si>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</si>
  <si>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</si>
  <si>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</si>
  <si>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</si>
  <si>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</si>
  <si>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</si>
  <si>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</si>
  <si>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</si>
  <si>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</si>
  <si>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</si>
  <si>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</si>
  <si>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</si>
  <si>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</si>
  <si>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</si>
  <si>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</si>
  <si>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</si>
  <si>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</si>
  <si>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</si>
  <si>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</si>
  <si>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</si>
  <si>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</si>
  <si>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</si>
  <si>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</si>
  <si>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</si>
  <si>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</si>
  <si>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</si>
  <si>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</si>
  <si>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</si>
  <si>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</si>
  <si>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</si>
  <si>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</si>
  <si>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</si>
  <si>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</si>
  <si>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</si>
  <si>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</si>
  <si>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</si>
  <si>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</si>
  <si>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</si>
  <si>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</si>
  <si>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</si>
  <si>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</si>
  <si>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</si>
  <si>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</si>
  <si>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</si>
  <si>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</si>
  <si>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</si>
  <si>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</si>
  <si>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</si>
  <si>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</si>
  <si>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</si>
  <si>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</si>
  <si>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</si>
  <si>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</si>
  <si>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</si>
  <si>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</si>
  <si>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</si>
  <si>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</si>
  <si>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</si>
  <si>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</si>
  <si>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</si>
  <si>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</si>
  <si>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</si>
  <si>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</si>
  <si>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</si>
  <si>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</si>
  <si>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</si>
  <si>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</si>
  <si>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</si>
  <si>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</si>
  <si>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</si>
  <si>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</si>
  <si>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</si>
  <si>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</si>
  <si>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</si>
  <si>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</si>
  <si>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</si>
  <si>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</si>
  <si>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</si>
  <si>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</si>
  <si>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</si>
  <si>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</si>
  <si>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</si>
  <si>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</si>
  <si>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</si>
  <si>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</si>
  <si>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</si>
  <si>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</si>
  <si>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</si>
  <si>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</si>
  <si>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</si>
  <si>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</si>
  <si>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</si>
  <si>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</si>
  <si>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</si>
  <si>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</si>
  <si>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</si>
  <si>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</si>
  <si>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</si>
  <si>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</si>
  <si>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</si>
  <si>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</si>
  <si>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</si>
  <si>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</si>
  <si>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</si>
  <si>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</si>
  <si>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</si>
  <si>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</si>
  <si>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</si>
  <si>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</si>
  <si>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</si>
  <si>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</si>
  <si>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</si>
  <si>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</si>
  <si>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</si>
  <si>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</si>
  <si>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</si>
  <si>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</si>
  <si>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</si>
  <si>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</si>
  <si>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</si>
  <si>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</si>
  <si>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</si>
  <si>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</si>
  <si>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</si>
  <si>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</si>
  <si>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</si>
  <si>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</si>
  <si>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</si>
  <si>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</si>
  <si>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</si>
  <si>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</si>
  <si>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</si>
  <si>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</si>
  <si>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</si>
  <si>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</si>
  <si>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</si>
  <si>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</si>
  <si>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</si>
  <si>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</si>
  <si>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</si>
  <si>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</si>
  <si>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</si>
  <si>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</si>
  <si>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</si>
  <si>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</si>
  <si>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</si>
  <si>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</si>
  <si>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</si>
  <si>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</si>
  <si>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</si>
  <si>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</si>
  <si>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</si>
  <si>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</si>
  <si>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</si>
  <si>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</si>
  <si>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</si>
  <si>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</si>
  <si>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</si>
  <si>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</si>
  <si>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</si>
  <si>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</si>
  <si>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</si>
  <si>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</si>
  <si>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</si>
  <si>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</si>
  <si>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</si>
  <si>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</si>
  <si>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</si>
  <si>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</si>
  <si>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</si>
  <si>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</si>
  <si>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</si>
  <si>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</si>
  <si>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</si>
  <si>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</si>
  <si>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</si>
  <si>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</si>
  <si>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</si>
  <si>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</si>
  <si>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</si>
  <si>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</si>
  <si>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</si>
  <si>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</si>
  <si>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</si>
  <si>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</si>
  <si>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</si>
  <si>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</si>
  <si>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</si>
  <si>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</si>
  <si>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</si>
  <si>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</si>
  <si>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</si>
  <si>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</si>
  <si>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</si>
  <si>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</si>
  <si>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</si>
  <si>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</si>
  <si>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</si>
  <si>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</si>
  <si>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</si>
  <si>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</si>
  <si>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</si>
  <si>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</si>
  <si>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</si>
  <si>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</si>
  <si>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</si>
  <si>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</si>
  <si>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</si>
  <si>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</si>
  <si>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</si>
  <si>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</si>
  <si>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</si>
  <si>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</si>
  <si>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</si>
  <si>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</si>
  <si>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</si>
  <si>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</si>
  <si>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</si>
  <si>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</si>
  <si>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</si>
  <si>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</si>
  <si>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</si>
  <si>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</si>
  <si>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</si>
  <si>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</si>
  <si>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</si>
  <si>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</si>
  <si>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</si>
  <si>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</si>
  <si>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</si>
  <si>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</si>
  <si>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</si>
  <si>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</si>
  <si>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</si>
  <si>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</si>
  <si>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</si>
  <si>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</si>
  <si>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</si>
  <si>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</si>
  <si>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</si>
  <si>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</si>
  <si>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</si>
  <si>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</si>
  <si>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</si>
  <si>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</si>
  <si>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</si>
  <si>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</si>
  <si>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</si>
  <si>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</si>
  <si>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</si>
  <si>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</si>
  <si>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</si>
  <si>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</si>
  <si>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</si>
  <si>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</si>
  <si>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</si>
  <si>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</si>
  <si>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</si>
  <si>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</si>
  <si>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</si>
  <si>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</si>
  <si>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</si>
  <si>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</si>
  <si>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</si>
  <si>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</si>
  <si>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</si>
  <si>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</si>
  <si>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</si>
  <si>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</si>
  <si>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</si>
  <si>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</si>
  <si>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</si>
  <si>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</si>
  <si>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</si>
  <si>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</si>
  <si>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</si>
  <si>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</si>
  <si>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</si>
  <si>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</si>
  <si>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</si>
  <si>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</si>
  <si>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</si>
  <si>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</si>
  <si>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</si>
  <si>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</si>
  <si>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</si>
  <si>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</si>
  <si>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</si>
  <si>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</si>
  <si>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</si>
  <si>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</si>
  <si>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</si>
  <si>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</si>
  <si>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</si>
  <si>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</si>
  <si>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</si>
  <si>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</si>
  <si>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</si>
  <si>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</si>
  <si>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</si>
  <si>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</si>
  <si>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</si>
  <si>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</si>
  <si>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</si>
  <si>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</si>
  <si>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</si>
  <si>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</si>
  <si>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</si>
  <si>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</si>
  <si>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</si>
  <si>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</si>
  <si>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</si>
  <si>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</si>
  <si>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</si>
  <si>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</si>
  <si>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</si>
  <si>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</si>
  <si>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</si>
  <si>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</si>
  <si>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</si>
  <si>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</si>
  <si>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</si>
  <si>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</si>
  <si>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</si>
  <si>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</si>
  <si>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</si>
  <si>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</si>
  <si>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</si>
  <si>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</si>
  <si>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</si>
  <si>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</si>
  <si>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</si>
  <si>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</si>
  <si>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</si>
  <si>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</si>
  <si>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</si>
  <si>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</si>
  <si>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</si>
  <si>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</si>
  <si>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</si>
  <si>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</si>
  <si>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</si>
  <si>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</si>
  <si>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</si>
  <si>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</si>
  <si>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</si>
  <si>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</si>
  <si>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</si>
  <si>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</si>
  <si>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</si>
  <si>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</si>
  <si>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</si>
  <si>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</si>
  <si>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</si>
  <si>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</si>
  <si>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</si>
  <si>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</si>
  <si>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</si>
  <si>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</si>
  <si>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</si>
  <si>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</si>
  <si>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</si>
  <si>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</si>
  <si>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</si>
  <si>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</si>
  <si>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</si>
  <si>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</si>
  <si>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</si>
  <si>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</si>
  <si>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</si>
  <si>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</si>
  <si>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</si>
  <si>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</si>
  <si>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</si>
  <si>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</si>
  <si>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</si>
  <si>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</si>
  <si>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</si>
  <si>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</si>
  <si>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</si>
  <si>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</si>
  <si>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</si>
  <si>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</si>
  <si>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</si>
  <si>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</si>
  <si>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</si>
  <si>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</si>
  <si>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</si>
  <si>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</si>
  <si>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</si>
  <si>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</si>
  <si>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</si>
  <si>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</si>
  <si>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</si>
  <si>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</si>
  <si>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</si>
  <si>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</si>
  <si>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</si>
  <si>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</si>
  <si>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</si>
  <si>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</si>
  <si>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</si>
  <si>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</si>
  <si>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</si>
  <si>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</si>
  <si>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</si>
  <si>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</si>
  <si>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</si>
  <si>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</si>
  <si>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</si>
  <si>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</si>
  <si>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</si>
  <si>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</si>
  <si>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</si>
  <si>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</si>
  <si>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</si>
  <si>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</si>
  <si>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</si>
  <si>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</si>
  <si>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</si>
  <si>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</si>
  <si>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</si>
  <si>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</si>
  <si>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</si>
  <si>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</si>
  <si>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</si>
  <si>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</si>
  <si>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</si>
  <si>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</si>
  <si>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</si>
  <si>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</si>
  <si>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</si>
  <si>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</si>
  <si>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</si>
  <si>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</si>
  <si>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</si>
  <si>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</si>
  <si>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</si>
  <si>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</si>
  <si>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</si>
  <si>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</si>
  <si>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</si>
  <si>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</si>
  <si>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</si>
  <si>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</si>
  <si>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</si>
  <si>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</si>
  <si>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</si>
  <si>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</si>
  <si>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</si>
  <si>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</si>
  <si>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</si>
  <si>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</si>
  <si>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</si>
  <si>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</si>
  <si>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</si>
  <si>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</si>
  <si>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</si>
  <si>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</si>
  <si>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</si>
  <si>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</si>
  <si>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</si>
  <si>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</si>
  <si>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</si>
  <si>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</si>
  <si>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</si>
  <si>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</si>
  <si>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</si>
  <si>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</si>
  <si>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</si>
  <si>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</si>
  <si>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</si>
  <si>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</si>
  <si>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</si>
  <si>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</si>
  <si>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</si>
  <si>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</si>
  <si>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</si>
  <si>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</si>
  <si>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</si>
  <si>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</si>
  <si>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</si>
  <si>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</si>
  <si>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</si>
  <si>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</si>
  <si>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</si>
  <si>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</si>
  <si>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</si>
  <si>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</si>
  <si>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</si>
  <si>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</si>
  <si>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</si>
  <si>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</si>
  <si>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</si>
  <si>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</si>
  <si>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</si>
  <si>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</si>
  <si>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</si>
  <si>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</si>
  <si>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</si>
  <si>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</si>
  <si>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</si>
  <si>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</si>
  <si>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</si>
  <si>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</si>
  <si>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</si>
  <si>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</si>
  <si>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</si>
  <si>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</si>
  <si>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</si>
  <si>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</si>
  <si>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</si>
  <si>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</si>
  <si>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</si>
  <si>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</si>
  <si>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</si>
  <si>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</si>
  <si>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</si>
  <si>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</si>
  <si>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</si>
  <si>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</si>
  <si>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</si>
  <si>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</si>
  <si>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</si>
  <si>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</si>
  <si>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</si>
  <si>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</si>
  <si>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</si>
  <si>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</si>
  <si>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</si>
  <si>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</si>
  <si>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</si>
  <si>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</si>
  <si>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</si>
  <si>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</si>
  <si>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</si>
  <si>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</si>
  <si>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</si>
  <si>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</si>
  <si>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</si>
  <si>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</si>
  <si>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</si>
  <si>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</si>
  <si>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</si>
  <si>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Restored by PG </t>
  </si>
  <si>
    <t xml:space="preserve"> </t>
  </si>
  <si>
    <t xml:space="preserve"> PCM-20250215-00000830 </t>
  </si>
  <si>
    <t>LTE site still down and  site located in aramco area access issue need special permission</t>
  </si>
  <si>
    <t xml:space="preserve">PCM-20251108-00000817 </t>
  </si>
  <si>
    <t>LTE sector flapping due to rectifier module issue and under arranging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</si>
  <si>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</si>
  <si>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</si>
  <si>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</si>
  <si>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</si>
  <si>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</si>
  <si>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</si>
  <si>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</si>
  <si>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</si>
  <si>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TT-20251108-00314 / no PCM</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</si>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</sst>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7" totalsRowShown="0" headerRowDxfId="48" dataDxfId="47" headerRowBorderDxfId="45" tableBorderDxfId="46" totalsRowBorderDxfId="44">
  <autoFilter ref="A1:L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8" totalsRowShown="0" headerRowDxfId="15" dataDxfId="14" headerRowBorderDxfId="12" tableBorderDxfId="13">
  <autoFilter ref="A1:L1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306.84524120370043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45969.793667129627</v>
      </c>
      <c r="H3" s="111"/>
      <c r="I3" s="109" t="str">
        <f>IFERROR(VLOOKUP(D3,DB!A:F,6,0),"")</f>
        <v/>
      </c>
      <c r="J3" s="109" t="str">
        <f>IFERROR(VLOOKUP(D3,DB!A:G,7,0),"")</f>
        <v/>
      </c>
      <c r="K3" s="113"/>
      <c r="L3" s="114" t="str">
        <f>IFERROR(VLOOKUP(D3,DB!A:I,9,0),"")</f>
        <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45969.793667129627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45969.793667129627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45969.793667129627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45969.793667129627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45969.793667129627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45969.793667129627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45969.793667129627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45969.793667129627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45969.793667129627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45969.793667129627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45969.793667129627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45969.793667129627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45969.793667129627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45969.793667129627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45969.793667129627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45969.793667129627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45969.793667129627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45969.793667129627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45969.793667129627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45969.793667129627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45969.793667129627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45969.793667129627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45969.793667129627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45969.793667129627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45969.793667129627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45969.793667129627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45969.793667129627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45969.793667129627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45969.793667129627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45969.793667129627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45969.793667129627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45969.793667129627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45969.793667129627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45969.793667129627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45969.793667129627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45969.793667129627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45969.793667129627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45969.793667129627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45969.793667129627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45969.793667129627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45969.793667129627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45969.793667129627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45969.793667129627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45969.793667129627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45969.793667129627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45969.793667129627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45969.793667129627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45969.793667129627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45969.793667129627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45969.793667129627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45969.793667129627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45969.793667129627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45969.793667129627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45969.793667129627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45969.793667129627</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45969.793667129627</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45969.793667129627</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45969.793667129627</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45969.793667129627</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45969.793667129627</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45969.793667129627</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45969.793667129627</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45969.793667129627</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45969.793667129627</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45969.793667129627</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45969.793667129627</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B55C562C-DE2F-4EEA-9039-FAAA3A5930FD}"/>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144.79382916666509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25035</v>
      </c>
      <c r="E4" s="103"/>
      <c r="F4" s="104"/>
      <c r="G4" s="105">
        <f t="shared" ca="1" si="0"/>
        <v>45969.793667129627</v>
      </c>
      <c r="H4" s="104">
        <v>45969.656087962961</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45969.793667129627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45969.793667129627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45969.793667129627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45969.793667129627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45969.793667129627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9"/>
      <c r="E10" s="103"/>
      <c r="F10" s="104"/>
      <c r="G10" s="105">
        <f t="shared" ca="1" si="0"/>
        <v>45969.793667129627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45969.793667129627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45969.793667129627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45969.793667129627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45969.793667129627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45969.793667129627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45969.793667129627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45969.793667129627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45969.793667129627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45969.793667129627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45969.793667129627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45969.793667129627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45969.793667129627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45969.793667129627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45969.793667129627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45969.793667129627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45969.793667129627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45969.793667129627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45969.793667129627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45969.793667129627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45969.793667129627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45969.793667129627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45969.793667129627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45969.793667129627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45969.793667129627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45969.793667129627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45969.793667129627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45969.793667129627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45969.793667129627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45969.793667129627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45969.793667129627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45969.793667129627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45969.793667129627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45969.793667129627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45969.793667129627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45969.793667129627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45969.793667129627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45969.793667129627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45969.793667129627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45969.793667129627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45969.793667129627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45969.793667129627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45969.793667129627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45969.793667129627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45969.793667129627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45969.793667129627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45969.793667129627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45969.793667129627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45969.793667129627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45969.793667129627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45969.793667129627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45969.793667129627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45969.793667129627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45969.793667129627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45969.793667129627</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45969.793667129627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45969.793667129627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45969.793667129627</v>
      </c>
      <c r="H4" s="22" t="s">
        <v>39107</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45969.793667129627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45969.793667129627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45969.793667129627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45969.793667129627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45969.793667129627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45969.793667129627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45969.793667129627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45969.793667129627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45969.793667129627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45969.793667129627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45969.793667129627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45969.793667129627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45969.793667129627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45969.793667129627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45969.793667129627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45969.793667129627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45969.793667129627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45969.793667129627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45969.793667129627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45969.793667129627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45969.793667129627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45969.793667129627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45969.793667129627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45969.793667129627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45969.793667129627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45969.793667129627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45969.793667129627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45969.793667129627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45969.793667129627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45969.793667129627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45969.793667129627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45969.793667129627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45969.793667129627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45969.793667129627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45969.793667129627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45969.793667129627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45969.793667129627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45969.793667129627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45969.793667129627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45969.793667129627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45969.793667129627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45969.793667129627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45969.793667129627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45969.793667129627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45969.793667129627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45969.793667129627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45969.793667129627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45969.793667129627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45969.793667129627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45969.793667129627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45969.793667129627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45969.793667129627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45969.793667129627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45969.793667129627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45969.793667129627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45969.793667129627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45969.793667129627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45969.793667129627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45969.793667129627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45969.793667129627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45969.793667129627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45969.793667129627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45969.793667129627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45969.793667129627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45969.793667129627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45969.793667129627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45969.793667129627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45969.793667129627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45969.793667129627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45969.793667129627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45969.793667129627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45969.793667129627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45969.793667129627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45969.793667129627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45969.793667129627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45969.793667129627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45969.793667129627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45969.793667129627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45969.793667129627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45969.793667129627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45969.793667129627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45969.793667129627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45969.793667129627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45969.793667129627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45969.793667129627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45969.793667129627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45969.793667129627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45969.793667129627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45969.793667129627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45969.793667129627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45969.793667129627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45969.793667129627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45969.793667129627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45969.793667129627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45969.793667129627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45969.793667129627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45969.793667129627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45969.793667129627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45969.793667129627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45969.793667129627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45969.793667129627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45969.793667129627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45969.793667129627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45969.793667129627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45969.793667129627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45969.793667129627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45969.793667129627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45969.793667129627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45969.793667129627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45969.793667129627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45969.793667129627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45969.793667129627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45969.793667129627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45969.793667129627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45969.793667129627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45969.793667129627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45969.793667129627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45969.793667129627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45969.793667129627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45969.793667129627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45969.793667129627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45969.793667129627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45969.793667129627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45969.793667129627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45969.793667129627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45969.793667129627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45969.793667129627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45969.793667129627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45969.793667129627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45969.793667129627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45969.793667129627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45969.793667129627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45969.793667129627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45969.793667129627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45969.793667129627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45969.793667129627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45969.793667129627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45969.793667129627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45969.793667129627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45969.793667129627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45969.793667129627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45969.793667129627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45969.793667129627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45969.793667129627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45969.793667129627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45969.793667129627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45969.793667129627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45969.793667129627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45969.793667129627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45969.793667129627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45969.793667129627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45969.793667129627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45969.793667129627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45969.793667129627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45969.793667129627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45969.793667129627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45969.793667129627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45969.793667129627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45969.793667129627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45969.793667129627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45969.793667129627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45969.793667129627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45969.793667129627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45969.793667129627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45969.793667129627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45969.793667129627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45969.793667129627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45969.793667129627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45969.793667129627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45969.793667129627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45969.793667129627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45969.793667129627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45969.793667129627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45969.793667129627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45969.793667129627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45969.793667129627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45969.793667129627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45969.793667129627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45969.793667129627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45969.793667129627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45969.793667129627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45969.793667129627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45969.793667129627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45969.793667129627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45969.793667129627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45969.793667129627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45969.793667129627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45969.793667129627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45969.793667129627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45969.793667129627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45969.793667129627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45969.793667129627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45969.793667129627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45969.793667129627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45969.793667129627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45969.793667129627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45969.793667129627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45969.793667129627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45969.793667129627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45969.793667129627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45969.793667129627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45969.793667129627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45969.793667129627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45969.793667129627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45969.793667129627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45969.793667129627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45969.793667129627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45969.793667129627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45969.793667129627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45969.793667129627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45969.793667129627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45969.793667129627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45969.793667129627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45969.793667129627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45969.793667129627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45969.793667129627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45969.793667129627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45969.793667129627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45969.793667129627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45969.793667129627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45969.793667129627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45969.793667129627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45969.793667129627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45969.793667129627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45969.793667129627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45969.793667129627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45969.793667129627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45969.793667129627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45969.793667129627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45969.793667129627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45969.793667129627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45969.793667129627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45969.793667129627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45969.793667129627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45969.793667129627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45969.793667129627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45969.793667129627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45969.793667129627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45969.793667129627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45969.793667129627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45969.793667129627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45969.793667129627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45969.793667129627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45969.793667129627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45969.793667129627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45969.793667129627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45969.793667129627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45969.793667129627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45969.793667129627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45969.793667129627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45969.793667129627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45969.793667129627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45969.793667129627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45969.793667129627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45969.793667129627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45969.793667129627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45969.793667129627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45969.793667129627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45969.793667129627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45969.793667129627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45969.793667129627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45969.793667129627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45969.793667129627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45969.793667129627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45969.793667129627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45969.793667129627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45969.793667129627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45969.793667129627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45969.793667129627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45969.793667129627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45969.793667129627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45969.793667129627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45969.793667129627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45969.793667129627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45969.793667129627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45969.793667129627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45969.793667129627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45969.793667129627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45969.793667129627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45969.793667129627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45969.793667129627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45969.793667129627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45969.793667129627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45969.793667129627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45969.793667129627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45969.793667129627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45969.793667129627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45969.793667129627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45969.793667129627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45969.793667129627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45969.793667129627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45969.793667129627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45969.793667129627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45969.793667129627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45969.793667129627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45969.793667129627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45969.793667129627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45969.793667129627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45969.793667129627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45969.793667129627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45969.793667129627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45969.793667129627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45969.793667129627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45969.793667129627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45969.793667129627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45969.793667129627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45969.793667129627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45969.793667129627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45969.793667129627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45969.793667129627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45969.793667129627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45969.793667129627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45969.793667129627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45969.793667129627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45969.793667129627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45969.793667129627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45969.793667129627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45969.793667129627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45969.793667129627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45969.793667129627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45969.793667129627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45969.793667129627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45969.793667129627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45969.793667129627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45969.793667129627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45969.793667129627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45969.793667129627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45969.793667129627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45969.793667129627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45969.793667129627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45969.793667129627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45969.793667129627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45969.793667129627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45969.793667129627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45969.793667129627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45969.793667129627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45969.793667129627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45969.793667129627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45969.793667129627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45969.793667129627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45969.793667129627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45969.793667129627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45969.793667129627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45969.793667129627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45969.793667129627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45969.793667129627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45969.793667129627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45969.793667129627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45969.793667129627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45969.793667129627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45969.793667129627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45969.793667129627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45969.793667129627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45969.793667129627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45969.793667129627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45969.793667129627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45969.793667129627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45969.793667129627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45969.793667129627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45969.793667129627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45969.793667129627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45969.793667129627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45969.793667129627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45969.793667129627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45969.793667129627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45969.793667129627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45969.793667129627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45969.793667129627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45969.793667129627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45969.793667129627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45969.793667129627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45969.793667129627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45969.793667129627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45969.793667129627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45969.793667129627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45969.793667129627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45969.793667129627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45969.793667129627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45969.793667129627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45969.793667129627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45969.793667129627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45969.793667129627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45969.793667129627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45969.793667129627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45969.793667129627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45969.793667129627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45969.793667129627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45969.793667129627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45969.793667129627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45969.793667129627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45969.793667129627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45969.793667129627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45969.793667129627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45969.793667129627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45969.793667129627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45969.793667129627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45969.793667129627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45969.793667129627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45969.793667129627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45969.793667129627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45969.793667129627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45969.793667129627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45969.793667129627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45969.793667129627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45969.793667129627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45969.793667129627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45969.793667129627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45969.793667129627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45969.793667129627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45969.793667129627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45969.793667129627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45969.793667129627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45969.793667129627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45969.793667129627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45969.793667129627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45969.793667129627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45969.793667129627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45969.793667129627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45969.793667129627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45969.793667129627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45969.793667129627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45969.793667129627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45969.793667129627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45969.793667129627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45969.793667129627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45969.793667129627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45969.793667129627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45969.793667129627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45969.793667129627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45969.793667129627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45969.793667129627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45969.793667129627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45969.793667129627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45969.793667129627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45969.793667129627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45969.793667129627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45969.793667129627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45969.793667129627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45969.793667129627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45969.793667129627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45969.793667129627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45969.793667129627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45969.793667129627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45969.793667129627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45969.793667129627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45969.793667129627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45969.793667129627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45969.793667129627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45969.793667129627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45969.793667129627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45969.793667129627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45969.793667129627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45969.793667129627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45969.793667129627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45969.793667129627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45969.793667129627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45969.793667129627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45969.793667129627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45969.793667129627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45969.793667129627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45969.793667129627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45969.793667129627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45969.793667129627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45969.793667129627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45969.793667129627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45969.793667129627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45969.793667129627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45969.793667129627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45969.793667129627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45969.793667129627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45969.793667129627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45969.793667129627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45969.793667129627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45969.793667129627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45969.793667129627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45969.793667129627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45969.793667129627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45969.793667129627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45969.793667129627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45969.793667129627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45969.793667129627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45969.793667129627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45969.793667129627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45969.793667129627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45969.793667129627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45969.793667129627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45969.793667129627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45969.793667129627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45969.793667129627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45969.793667129627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45969.793667129627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45969.793667129627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45969.793667129627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45969.793667129627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45969.793667129627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45969.793667129627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45969.793667129627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45969.793667129627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45969.793667129627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45969.793667129627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45969.793667129627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45969.793667129627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45969.793667129627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45969.793667129627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45969.793667129627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45969.793667129627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45969.793667129627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45969.793667129627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45969.793667129627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45969.793667129627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45969.793667129627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45969.793667129627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45969.793667129627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45969.793667129627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45969.793667129627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45969.793667129627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45969.793667129627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45969.793667129627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45969.793667129627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45969.793667129627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45969.793667129627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45969.793667129627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45969.793667129627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45969.793667129627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45969.793667129627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45969.793667129627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45969.793667129627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45969.793667129627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45969.793667129627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45969.793667129627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45969.793667129627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45969.793667129627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45969.793667129627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45969.793667129627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45969.793667129627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45969.793667129627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45969.793667129627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45969.793667129627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45969.793667129627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45969.793667129627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45969.793667129627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45969.793667129627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45969.793667129627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45969.793667129627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45969.793667129627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45969.793667129627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45969.793667129627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45969.793667129627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45969.793667129627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45969.793667129627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45969.793667129627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45969.793667129627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45969.793667129627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45969.793667129627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45969.793667129627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45969.793667129627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45969.793667129627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45969.793667129627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45969.793667129627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45969.793667129627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45969.793667129627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45969.793667129627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45969.793667129627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45969.793667129627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45969.793667129627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45969.793667129627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45969.793667129627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45969.793667129627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45969.793667129627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45969.793667129627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45969.793667129627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45969.793667129627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45969.793667129627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45969.793667129627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45969.793667129627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45969.793667129627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45969.793667129627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45969.793667129627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45969.793667129627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45969.793667129627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45969.793667129627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45969.793667129627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45969.793667129627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45969.793667129627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45969.793667129627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45969.793667129627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45969.793667129627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45969.793667129627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45969.793667129627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45969.793667129627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45969.793667129627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45969.793667129627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45969.793667129627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45969.793667129627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45969.793667129627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45969.793667129627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45969.793667129627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45969.793667129627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45969.793667129627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45969.793667129627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45969.793667129627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45969.793667129627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45969.793667129627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45969.793667129627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45969.793667129627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45969.793667129627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45969.793667129627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45969.793667129627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45969.793667129627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45969.793667129627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45969.793667129627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45969.793667129627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45969.793667129627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45969.793667129627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45969.793667129627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45969.793667129627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45969.793667129627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45969.793667129627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45969.793667129627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45969.793667129627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45969.793667129627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45969.793667129627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45969.793667129627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45969.793667129627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45969.793667129627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45969.793667129627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45969.793667129627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45969.793667129627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45969.793667129627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45969.793667129627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45969.793667129627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45969.793667129627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45969.793667129627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45969.793667129627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45969.793667129627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45969.793667129627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45969.793667129627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45969.793667129627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45969.793667129627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45969.793667129627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45969.793667129627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45969.793667129627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45969.793667129627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45969.793667129627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45969.793667129627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45969.793667129627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45969.793667129627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45969.793667129627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45969.793667129627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45969.793667129627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45969.793667129627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45969.793667129627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45969.793667129627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45969.793667129627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45969.793667129627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45969.793667129627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45969.793667129627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45969.793667129627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45969.793667129627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45969.793667129627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45969.793667129627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45969.793667129627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45969.793667129627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45969.793667129627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45969.793667129627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45969.793667129627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45969.793667129627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45969.793667129627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45969.793667129627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45969.793667129627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45969.793667129627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45969.793667129627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45969.793667129627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45969.793667129627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45969.793667129627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45969.793667129627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45969.793667129627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45969.793667129627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45969.793667129627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45969.793667129627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45969.793667129627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45969.793667129627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45969.793667129627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45969.793667129627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45969.793667129627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45969.793667129627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45969.793667129627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45969.793667129627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45969.793667129627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45969.793667129627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45969.793667129627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45969.793667129627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45969.793667129627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45969.793667129627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45969.793667129627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45969.793667129627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45969.793667129627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45969.793667129627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45969.793667129627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45969.793667129627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45969.793667129627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45969.793667129627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45969.793667129627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45969.793667129627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45969.793667129627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45969.793667129627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45969.793667129627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45969.793667129627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45969.793667129627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45969.793667129627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45969.793667129627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45969.793667129627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45969.793667129627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45969.793667129627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45969.793667129627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45969.793667129627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45969.793667129627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45969.793667129627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45969.793667129627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45969.793667129627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45969.793667129627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45969.793667129627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45969.793667129627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45969.793667129627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45969.793667129627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45969.793667129627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45969.793667129627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45969.793667129627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45969.793667129627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45969.793667129627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45969.793667129627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45969.793667129627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45969.793667129627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45969.793667129627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45969.793667129627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45969.793667129627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45969.793667129627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45969.793667129627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45969.793667129627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45969.793667129627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45969.793667129627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45969.793667129627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45969.793667129627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45969.793667129627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45969.793667129627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45969.793667129627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45969.793667129627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45969.793667129627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45969.793667129627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45969.793667129627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45969.793667129627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45969.793667129627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45969.793667129627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45969.793667129627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45969.793667129627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45969.793667129627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45969.793667129627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45969.793667129627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45969.793667129627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45969.793667129627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45969.793667129627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45969.793667129627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45969.793667129627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45969.793667129627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45969.793667129627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45969.793667129627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45969.793667129627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45969.793667129627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45969.793667129627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45969.793667129627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45969.793667129627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45969.793667129627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45969.793667129627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45969.793667129627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45969.793667129627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45969.793667129627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45969.793667129627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45969.793667129627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45969.793667129627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45969.793667129627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45969.793667129627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45969.793667129627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45969.793667129627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45969.793667129627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45969.793667129627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45969.793667129627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45969.793667129627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45969.793667129627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45969.793667129627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45969.793667129627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45969.793667129627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45969.793667129627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45969.793667129627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45969.793667129627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45969.793667129627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45969.793667129627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45969.793667129627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45969.793667129627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45969.793667129627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45969.793667129627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45969.793667129627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45969.793667129627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45969.793667129627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45969.793667129627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45969.793667129627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45969.793667129627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45969.793667129627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45969.793667129627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45969.793667129627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45969.793667129627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45969.793667129627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45969.793667129627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45969.793667129627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45969.793667129627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45969.793667129627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45969.793667129627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45969.793667129627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45969.793667129627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45969.793667129627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45969.793667129627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45969.793667129627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45969.793667129627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45969.793667129627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45969.793667129627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45969.793667129627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45969.793667129627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45969.793667129627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45969.793667129627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45969.793667129627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45969.793667129627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45969.793667129627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45969.793667129627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45969.793667129627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45969.793667129627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45969.793667129627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45969.793667129627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45969.793667129627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45969.793667129627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45969.793667129627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45969.793667129627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45969.793667129627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45969.793667129627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45969.793667129627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45969.793667129627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45969.793667129627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45969.793667129627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45969.793667129627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45969.793667129627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45969.793667129627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45969.793667129627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45969.793667129627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45969.793667129627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45969.793667129627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45969.793667129627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45969.793667129627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45969.793667129627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45969.793667129627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45969.793667129627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45969.793667129627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45969.793667129627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45969.793667129627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45969.793667129627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45969.793667129627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45969.793667129627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45969.793667129627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45969.793667129627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45969.793667129627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45969.793667129627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45969.793667129627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45969.793667129627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45969.793667129627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45969.793667129627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45969.793667129627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45969.793667129627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45969.793667129627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45969.793667129627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45969.793667129627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45969.793667129627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45969.793667129627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45969.793667129627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45969.793667129627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45969.793667129627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45969.793667129627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45969.793667129627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45969.793667129627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45969.793667129627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45969.793667129627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45969.793667129627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45969.793667129627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45969.793667129627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45969.793667129627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45969.793667129627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45969.793667129627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45969.793667129627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45969.793667129627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45969.793667129627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45969.793667129627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45969.793667129627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45969.793667129627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45969.793667129627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45969.793667129627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45969.793667129627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45969.793667129627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45969.793667129627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45969.793667129627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45969.793667129627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45969.793667129627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45969.793667129627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45969.793667129627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45969.793667129627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45969.793667129627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45969.793667129627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45969.793667129627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45969.793667129627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45969.793667129627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45969.793667129627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45969.793667129627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45969.793667129627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45969.793667129627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45969.793667129627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45969.793667129627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45969.793667129627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45969.793667129627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45969.793667129627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45969.793667129627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45969.793667129627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45969.793667129627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45969.793667129627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45969.793667129627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45969.793667129627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45969.793667129627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45969.793667129627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45969.793667129627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45969.793667129627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45969.793667129627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45969.793667129627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45969.793667129627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45969.793667129627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45969.793667129627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45969.793667129627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45969.793667129627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45969.793667129627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45969.793667129627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45969.793667129627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45969.793667129627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45969.793667129627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45969.793667129627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45969.793667129627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45969.793667129627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45969.793667129627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45969.793667129627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45969.793667129627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45969.793667129627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45969.793667129627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45969.793667129627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45969.793667129627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45969.793667129627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45969.793667129627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45969.793667129627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45969.793667129627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45969.793667129627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45969.793667129627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45969.793667129627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45969.793667129627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45969.793667129627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45969.793667129627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45969.793667129627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45969.793667129627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45969.793667129627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45969.793667129627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45969.793667129627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45969.793667129627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45969.793667129627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45969.793667129627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45969.793667129627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45969.793667129627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45969.793667129627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45969.793667129627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45969.793667129627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45969.793667129627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45969.793667129627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45969.793667129627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45969.793667129627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45969.793667129627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45969.793667129627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45969.793667129627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45969.793667129627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45969.793667129627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45969.793667129627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45969.793667129627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45969.793667129627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45969.793667129627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45969.793667129627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45969.793667129627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45969.793667129627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45969.793667129627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45969.793667129627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45969.793667129627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45969.793667129627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45969.793667129627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45969.793667129627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45969.793667129627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45969.793667129627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45969.793667129627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45969.793667129627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45969.793667129627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45969.793667129627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45969.793667129627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45969.793667129627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45969.793667129627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45969.793667129627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45969.793667129627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45969.793667129627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45969.793667129627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45969.793667129627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45969.793667129627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45969.793667129627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45969.793667129627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45969.793667129627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45969.793667129627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45969.793667129627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45969.793667129627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45969.793667129627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45969.793667129627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45969.793667129627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45969.793667129627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45969.793667129627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45969.793667129627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45969.793667129627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45969.793667129627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45969.793667129627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45969.793667129627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45969.793667129627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45969.793667129627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45969.793667129627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45969.793667129627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45969.793667129627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45969.793667129627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45969.793667129627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45969.793667129627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45969.793667129627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45969.793667129627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45969.793667129627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45969.793667129627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45969.793667129627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45969.793667129627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45969.793667129627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45969.793667129627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45969.793667129627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45969.793667129627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45969.793667129627</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7"/>
  <sheetViews>
    <sheetView workbookViewId="0">
      <selection activeCell="J10" sqref="J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G16" ca="1" si="0">IFERROR(NOW()-F2,"")</f>
        <v>266.31294953703036</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36067</v>
      </c>
      <c r="E3" s="95" t="s">
        <v>39021</v>
      </c>
      <c r="F3" s="96">
        <v>45969.461099537039</v>
      </c>
      <c r="G3" s="136">
        <f t="shared" ca="1" si="0"/>
        <v>0.33256759258802049</v>
      </c>
      <c r="H3" s="96">
        <v>45969.764120370368</v>
      </c>
      <c r="I3" s="135" t="str">
        <f>IFERROR(VLOOKUP(D3,DB!A:F,6,0),"")</f>
        <v>SCECO</v>
      </c>
      <c r="J3" s="135" t="str">
        <f>IFERROR(VLOOKUP(D3,DB!A:G,7,0),"")</f>
        <v>Dead</v>
      </c>
      <c r="K3" s="98" t="s">
        <v>39111</v>
      </c>
      <c r="L3" s="92" t="str">
        <f>IFERROR(VLOOKUP(D3,DB!A:I,9,0),"")</f>
        <v>Latis</v>
      </c>
    </row>
    <row r="4" spans="1:16" ht="15" customHeight="1">
      <c r="A4" s="135"/>
      <c r="B4" s="135" t="str">
        <f>IFERROR(VLOOKUP(D4,DB!A:K,11,0),"")</f>
        <v/>
      </c>
      <c r="C4" s="94"/>
      <c r="D4" s="92"/>
      <c r="E4" s="95"/>
      <c r="F4" s="96"/>
      <c r="G4" s="136">
        <f t="shared" ca="1" si="0"/>
        <v>45969.793667129627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45969.793667129627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45969.793667129627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45969.793667129627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45969.793667129627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45969.793667129627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45969.793667129627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45969.793667129627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45969.793667129627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45969.793667129627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45969.793667129627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45969.793667129627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45969.793667129627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ref="G17:G48" ca="1" si="1">IFERROR(NOW()-F17,"")</f>
        <v>45969.793667129627</v>
      </c>
      <c r="H17" s="96"/>
      <c r="I17" s="135" t="str">
        <f>IFERROR(VLOOKUP(D17,DB!A:F,6,0),"")</f>
        <v/>
      </c>
      <c r="J17" s="135" t="str">
        <f>IFERROR(VLOOKUP(D17,DB!A:G,7,0),"")</f>
        <v/>
      </c>
      <c r="K17" s="98"/>
      <c r="L17" s="92" t="str">
        <f>IFERROR(VLOOKUP(D17,DB!A:I,9,0),"")</f>
        <v/>
      </c>
    </row>
    <row r="18" spans="1:12" ht="15" customHeight="1">
      <c r="A18" s="135"/>
      <c r="B18" s="135"/>
      <c r="C18" s="94"/>
      <c r="D18" s="92"/>
      <c r="E18" s="95"/>
      <c r="F18" s="96"/>
      <c r="G18" s="136"/>
      <c r="H18" s="96"/>
      <c r="I18" s="135"/>
      <c r="J18" s="135"/>
      <c r="K18" s="98"/>
      <c r="L18" s="92"/>
    </row>
    <row r="19" spans="1:12" ht="15" customHeight="1">
      <c r="A19" s="135"/>
      <c r="B19" s="135"/>
      <c r="C19" s="94"/>
      <c r="D19" s="92"/>
      <c r="E19" s="95"/>
      <c r="F19" s="96"/>
      <c r="G19" s="136"/>
      <c r="H19" s="96"/>
      <c r="I19" s="135"/>
      <c r="J19" s="135"/>
      <c r="K19" s="98"/>
      <c r="L19" s="92"/>
    </row>
    <row r="20" spans="1:12" ht="15" customHeight="1">
      <c r="A20" s="135"/>
      <c r="B20" s="135" t="str">
        <f>IFERROR(VLOOKUP(D20,DB!A:K,11,0),"")</f>
        <v/>
      </c>
      <c r="C20" s="94"/>
      <c r="D20" s="92"/>
      <c r="E20" s="95"/>
      <c r="F20" s="96"/>
      <c r="G20" s="136">
        <f t="shared" ca="1" si="1"/>
        <v>45969.793667129627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45969.793667129627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45969.793667129627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45969.793667129627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45969.793667129627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45969.793667129627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45969.793667129627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45969.793667129627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45969.793667129627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45969.793667129627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45969.793667129627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45969.793667129627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45969.793667129627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45969.793667129627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45969.793667129627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45969.793667129627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45969.793667129627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45969.793667129627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45969.793667129627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45969.793667129627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45969.793667129627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45969.793667129627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45969.793667129627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45969.793667129627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45969.793667129627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45969.793667129627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45969.793667129627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45969.793667129627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45969.793667129627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ref="G49:G80" ca="1" si="2">IFERROR(NOW()-F49,"")</f>
        <v>45969.793667129627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45969.793667129627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45969.793667129627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45969.793667129627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45969.793667129627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45969.793667129627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45969.793667129627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45969.793667129627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45969.793667129627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45969.793667129627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45969.793667129627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45969.793667129627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45969.793667129627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45969.793667129627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45969.793667129627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45969.793667129627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45969.793667129627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45969.793667129627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45969.793667129627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45969.793667129627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45969.793667129627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45969.793667129627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45969.793667129627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45969.793667129627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45969.793667129627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45969.793667129627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45969.793667129627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45969.793667129627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45969.793667129627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45969.793667129627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45969.793667129627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45969.793667129627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ref="G81:G112" ca="1" si="3">IFERROR(NOW()-F81,"")</f>
        <v>45969.793667129627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45969.793667129627</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45969.793667129627</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45969.793667129627</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45969.793667129627</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45969.793667129627</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45969.793667129627</v>
      </c>
      <c r="H87" s="96"/>
      <c r="I87" s="135" t="str">
        <f>IFERROR(VLOOKUP(D87,DB!A:F,6,0),"")</f>
        <v/>
      </c>
      <c r="J87" s="135" t="str">
        <f>IFERROR(VLOOKUP(D87,DB!A:G,7,0),"")</f>
        <v/>
      </c>
      <c r="K87" s="98"/>
      <c r="L87" s="92" t="str">
        <f>IFERROR(VLOOKUP(D87,DB!A:I,9,0),"")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39112</v>
      </c>
      <c r="B2" s="37" t="str">
        <f>IFERROR(VLOOKUP(D2,DB!A:K,11,0),"")</f>
        <v>R5</v>
      </c>
      <c r="C2" s="37">
        <v>3</v>
      </c>
      <c r="D2" s="107" t="s">
        <v>36011</v>
      </c>
      <c r="E2" s="37" t="s">
        <v>39021</v>
      </c>
      <c r="F2" s="38">
        <v>45891.832060185188</v>
      </c>
      <c r="G2" s="116">
        <f ca="1">IFERROR(NOW()-F2,"")</f>
        <v>77.961606944438245</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43.604789814809919</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56" ca="1" si="1">IFERROR(NOW()-F4,"")</f>
        <v>21.132556018514151</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c r="B6" s="124" t="str">
        <f>IFERROR(VLOOKUP(D6,DB!A:K,11,0),"")</f>
        <v/>
      </c>
      <c r="C6" s="124"/>
      <c r="D6" s="124"/>
      <c r="E6" s="124"/>
      <c r="F6" s="125"/>
      <c r="G6" s="126">
        <f t="shared" ca="1" si="1"/>
        <v>45969.793667129627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45969.793667129627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45969.793667129627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45969.793667129627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45969.793667129627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45969.793667129627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45969.793667129627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45969.793667129627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45969.793667129627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45969.793667129627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45969.793667129627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45969.793667129627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45969.793667129627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45969.793667129627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45969.793667129627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45969.793667129627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45969.793667129627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45969.793667129627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45969.793667129627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45969.793667129627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45969.793667129627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45969.793667129627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45969.793667129627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45969.793667129627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45969.793667129627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45969.793667129627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45969.793667129627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45969.793667129627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45969.793667129627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45969.793667129627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45969.793667129627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45969.793667129627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45969.793667129627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45969.793667129627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45969.793667129627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45969.793667129627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45969.793667129627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45969.793667129627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45969.793667129627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45969.793667129627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45969.793667129627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45969.793667129627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45969.793667129627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45969.793667129627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45969.793667129627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45969.793667129627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45969.793667129627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45969.793667129627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45969.793667129627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45969.793667129627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45969.793667129627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45969.793667129627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45969.793667129627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45969.793667129627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45969.793667129627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45969.793667129627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45969.793667129627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45969.793667129627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45969.793667129627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45969.793667129627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45969.793667129627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45969.793667129627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45969.793667129627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45969.793667129627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45969.793667129627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45969.793667129627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45969.793667129627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45969.793667129627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45969.793667129627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45969.793667129627</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45969.793667129627</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45969.793667129627</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45969.793667129627</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45969.793667129627</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45969.793667129627</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45969.793667129627</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45969.793667129627</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45969.793667129627</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45969.793667129627</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45969.793667129627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45969.793667129627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45969.793667129627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45969.793667129627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45969.793667129627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45969.793667129627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45969.793667129627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45969.793667129627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45969.793667129627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45969.793667129627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45969.793667129627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45969.793667129627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45969.793667129627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45969.793667129627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45969.793667129627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45969.793667129627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45969.793667129627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45969.793667129627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45969.793667129627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45969.793667129627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45969.793667129627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45969.793667129627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45969.793667129627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45969.793667129627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45969.793667129627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45969.793667129627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45969.793667129627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45969.793667129627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45969.793667129627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45969.793667129627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45969.793667129627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45969.793667129627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45969.793667129627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45969.793667129627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45969.793667129627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45969.793667129627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45969.793667129627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45969.793667129627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45969.793667129627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45969.793667129627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45969.793667129627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45969.793667129627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45969.793667129627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45969.793667129627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45969.793667129627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45969.793667129627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45969.793667129627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45969.793667129627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45969.793667129627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45969.793667129627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45969.793667129627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45969.793667129627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45969.793667129627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45969.793667129627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45969.793667129627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45969.793667129627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45969.793667129627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45969.793667129627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45969.793667129627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45969.793667129627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45969.793667129627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45969.793667129627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45969.793667129627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45969.793667129627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45969.793667129627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45969.793667129627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45969.793667129627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45969.793667129627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45969.793667129627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45969.793667129627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45969.793667129627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45969.793667129627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45969.793667129627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45969.793667129627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45969.793667129627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45969.793667129627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45969.793667129627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45969.793667129627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45969.793667129627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45969.793667129627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45969.793667129627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45969.793667129627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45969.793667129627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45969.793667129627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45969.793667129627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45969.793667129627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45969.793667129627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45969.793667129627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45969.793667129627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45969.793667129627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45969.793667129627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45969.793667129627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45969.793667129627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45969.793667129627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45969.793667129627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45969.793667129627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45969.793667129627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45969.793667129627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45969.793667129627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45969.793667129627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45969.793667129627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45969.793667129627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45969.793667129627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45969.793667129627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45969.793667129627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45969.793667129627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45969.793667129627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45969.793667129627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45969.793667129627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45969.793667129627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45969.793667129627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45969.793667129627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45969.793667129627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45969.793667129627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45969.793667129627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45969.793667129627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45969.793667129627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45969.793667129627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45969.793667129627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45969.793667129627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45969.793667129627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45969.793667129627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45969.793667129627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45969.793667129627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45969.793667129627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45969.793667129627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45969.793667129627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45969.793667129627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45969.793667129627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45969.793667129627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45969.793667129627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45969.793667129627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45969.793667129627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45969.793667129627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45969.793667129627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45969.793667129627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45969.793667129627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45969.793667129627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45969.793667129627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45969.793667129627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45969.793667129627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45969.793667129627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45969.793667129627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45969.793667129627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45969.793667129627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45969.793667129627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45969.793667129627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45969.793667129627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45969.793667129627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45969.793667129627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45969.793667129627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45969.793667129627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45969.793667129627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45969.793667129627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45969.793667129627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45969.793667129627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45969.793667129627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45969.793667129627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45969.793667129627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45969.793667129627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45969.793667129627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45969.793667129627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45969.793667129627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45969.793667129627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45969.793667129627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45969.793667129627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45969.793667129627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45969.793667129627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45969.793667129627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45969.793667129627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45969.793667129627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45969.793667129627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45969.793667129627</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45969.793667129627</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45969.793667129627</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45969.793667129627</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45969.793667129627</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45969.793667129627</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45969.793667129627</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45969.793667129627</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45969.793667129627</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45969.793667129627</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45969.793667129627</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8"/>
  <sheetViews>
    <sheetView tabSelected="1" workbookViewId="0">
      <selection activeCell="K2" sqref="K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39120</v>
      </c>
      <c r="B2" s="142" t="str">
        <f>IFERROR(VLOOKUP(D2,DB!A:K,11,0),"")</f>
        <v>R6</v>
      </c>
      <c r="C2" s="143">
        <v>2</v>
      </c>
      <c r="D2" s="145" t="s">
        <v>35165</v>
      </c>
      <c r="E2" s="124"/>
      <c r="F2" s="144"/>
      <c r="G2" s="105">
        <f t="shared" ref="G2:G6" ca="1" si="0">IFERROR(NOW()-F2,"-")</f>
        <v>45969.793667129627</v>
      </c>
      <c r="H2" s="144">
        <v>45969.679212962961</v>
      </c>
      <c r="I2" s="142" t="str">
        <f>IFERROR(VLOOKUP(D2,DB!A:F,6,0),"")</f>
        <v>SCECO</v>
      </c>
      <c r="J2" s="142" t="str">
        <f>IFERROR(VLOOKUP(D2,DB!A:G,7,0),"")</f>
        <v>Vandalized</v>
      </c>
      <c r="K2" s="146" t="s">
        <v>39121</v>
      </c>
      <c r="L2" s="147" t="str">
        <f>IFERROR(VLOOKUP(D2,DB!A:I,9,0),"")</f>
        <v>Latis</v>
      </c>
    </row>
    <row r="3" spans="1:16382" ht="31.5" customHeight="1">
      <c r="A3" s="141"/>
      <c r="B3" s="142" t="str">
        <f>IFERROR(VLOOKUP(D3,DB!A:K,11,0),"")</f>
        <v/>
      </c>
      <c r="C3" s="143"/>
      <c r="D3" s="145"/>
      <c r="E3" s="124"/>
      <c r="F3" s="144"/>
      <c r="G3" s="105">
        <f t="shared" ca="1" si="0"/>
        <v>45969.793667129627</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5"/>
      <c r="E4" s="124"/>
      <c r="F4" s="144"/>
      <c r="G4" s="105">
        <f t="shared" ca="1" si="0"/>
        <v>45969.793667129627</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45969.793667129627</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45969.793667129627</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ref="G7:G26" ca="1" si="1">IFERROR(NOW()-F7,"-")</f>
        <v>45969.793667129627</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1"/>
        <v>45969.793667129627</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45969.793667129627</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45969.793667129627</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45969.793667129627</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45969.793667129627</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45969.793667129627</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45969.793667129627</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45969.793667129627</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45969.793667129627</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45969.793667129627</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45969.793667129627</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45969.793667129627</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45969.793667129627</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45969.793667129627</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45969.793667129627</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45969.793667129627</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45969.793667129627</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45969.793667129627</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45969.793667129627</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ref="G27:G90" ca="1" si="2">IFERROR(NOW()-F27,"-")</f>
        <v>45969.793667129627</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2"/>
        <v>45969.793667129627</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45969.793667129627</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45969.793667129627</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45969.793667129627</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45969.793667129627</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45969.793667129627</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45969.793667129627</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45969.793667129627</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45969.793667129627</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45969.793667129627</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45969.793667129627</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45969.793667129627</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45969.793667129627</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45969.793667129627</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45969.793667129627</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45969.793667129627</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45969.793667129627</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45969.793667129627</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45969.793667129627</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45969.793667129627</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45969.793667129627</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45969.793667129627</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45969.793667129627</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45969.793667129627</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45969.793667129627</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45969.793667129627</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45969.793667129627</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45969.793667129627</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45969.793667129627</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45969.793667129627</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45969.793667129627</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45969.793667129627</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45969.793667129627</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45969.793667129627</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45969.793667129627</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45969.793667129627</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45969.793667129627</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45969.793667129627</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45969.793667129627</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45969.793667129627</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45969.793667129627</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45969.793667129627</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45969.793667129627</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45969.793667129627</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45969.793667129627</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45969.793667129627</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45969.793667129627</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45969.793667129627</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45969.793667129627</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45969.793667129627</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45969.793667129627</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45969.793667129627</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45969.793667129627</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45969.793667129627</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45969.793667129627</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45969.793667129627</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45969.793667129627</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45969.793667129627</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45969.793667129627</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45969.793667129627</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45969.793667129627</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45969.793667129627</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45969.793667129627</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ref="G91:G154" ca="1" si="3">IFERROR(NOW()-F91,"-")</f>
        <v>45969.793667129627</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3"/>
        <v>45969.793667129627</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45969.793667129627</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45969.793667129627</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45969.793667129627</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45969.793667129627</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45969.793667129627</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45969.793667129627</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45969.793667129627</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45969.793667129627</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45969.793667129627</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45969.793667129627</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45969.793667129627</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45969.793667129627</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45969.793667129627</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45969.793667129627</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45969.793667129627</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45969.793667129627</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45969.793667129627</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45969.793667129627</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45969.793667129627</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45969.793667129627</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45969.793667129627</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45969.793667129627</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45969.793667129627</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45969.793667129627</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45969.793667129627</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45969.793667129627</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45969.793667129627</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45969.793667129627</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45969.793667129627</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45969.793667129627</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45969.793667129627</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45969.793667129627</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45969.793667129627</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45969.793667129627</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45969.793667129627</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45969.793667129627</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45969.793667129627</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45969.793667129627</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45969.793667129627</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45969.793667129627</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45969.793667129627</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45969.793667129627</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45969.793667129627</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45969.793667129627</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45969.793667129627</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45969.793667129627</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45969.793667129627</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45969.793667129627</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45969.793667129627</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45969.793667129627</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45969.793667129627</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45969.793667129627</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45969.793667129627</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45969.793667129627</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45969.793667129627</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45969.793667129627</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45969.793667129627</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45969.793667129627</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45969.793667129627</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45969.793667129627</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45969.793667129627</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45969.793667129627</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ref="G155:G188" ca="1" si="4">IFERROR(NOW()-F155,"-")</f>
        <v>45969.793667129627</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4"/>
        <v>45969.793667129627</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45969.793667129627</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45969.793667129627</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45969.793667129627</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45969.793667129627</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45969.793667129627</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45969.793667129627</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45969.793667129627</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45969.793667129627</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45969.793667129627</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45969.793667129627</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45969.793667129627</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45969.793667129627</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45969.793667129627</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45969.793667129627</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45969.793667129627</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45969.793667129627</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45969.793667129627</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45969.793667129627</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45969.793667129627</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45969.793667129627</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45969.793667129627</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45969.793667129627</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45969.793667129627</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45969.793667129627</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45969.793667129627</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45969.793667129627</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45969.793667129627</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45969.793667129627</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45969.793667129627</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45969.793667129627</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45969.793667129627</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45969.793667129627</v>
      </c>
      <c r="H188" s="144"/>
      <c r="I188" s="142" t="str">
        <f>IFERROR(VLOOKUP(D188,DB!A:F,6,0),"")</f>
        <v/>
      </c>
      <c r="J188" s="142" t="str">
        <f>IFERROR(VLOOKUP(D188,DB!A:G,7,0),"")</f>
        <v/>
      </c>
      <c r="K188" s="146"/>
      <c r="L188" s="147" t="str">
        <f>IFERROR(VLOOKUP(D188,DB!A:I,9,0),"")</f>
        <v/>
      </c>
    </row>
  </sheetData>
  <dataValidations count="2">
    <dataValidation allowBlank="1" showInputMessage="1" showErrorMessage="1" sqref="E1" xr:uid="{9E1BC488-8814-4F8A-8DBE-742B3278AB71}"/>
    <dataValidation type="list" allowBlank="1" showInputMessage="1" showErrorMessage="1" sqref="E2:E1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2025-11-08T16:04:28Z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