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25" documentId="120_S{2AC9BD13-BADA-5192-A53E-5A8FF88502F6}" xr6:coauthVersionLast="47" xr6:coauthVersionMax="47" xr10:uidLastSave="{2CDA0675-B392-425F-9218-07C20DDFD432}"/>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<sst xmlns="http://schemas.openxmlformats.org/spreadsheetml/2006/main" count="180319" uniqueCount="39123">
  <si>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</si>
  <si>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</si>
  <si>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</si>
  <si>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</si>
  <si>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</si>
  <si>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</si>
  <si>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</si>
  <si>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</si>
  <si>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</si>
  <si>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</si>
  <si>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</si>
  <si>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</si>
  <si>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</si>
  <si>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</si>
  <si>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</si>
  <si>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</si>
  <si>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</si>
  <si>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</si>
  <si>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</si>
  <si>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</si>
  <si>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</si>
  <si>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</si>
  <si>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</si>
  <si>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</si>
  <si>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</si>
  <si>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</si>
  <si>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</si>
  <si>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</si>
  <si>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</si>
  <si>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</si>
  <si>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</si>
  <si>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</si>
  <si>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</si>
  <si>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</si>
  <si>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</si>
  <si>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</si>
  <si>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</si>
  <si>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</si>
  <si>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</si>
  <si>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</si>
  <si>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</si>
  <si>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</si>
  <si>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</si>
  <si>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</si>
  <si>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</si>
  <si>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</si>
  <si>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</si>
  <si>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</si>
  <si>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</si>
  <si>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</si>
  <si>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</si>
  <si>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</si>
  <si>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</si>
  <si>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</si>
  <si>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</si>
  <si>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</si>
  <si>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</si>
  <si>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</si>
  <si>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</si>
  <si>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</si>
  <si>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</si>
  <si>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</si>
  <si>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</si>
  <si>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</si>
  <si>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</si>
  <si>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</si>
  <si>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</si>
  <si>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</si>
  <si>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</si>
  <si>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</si>
  <si>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</si>
  <si>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</si>
  <si>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</si>
  <si>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</si>
  <si>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</si>
  <si>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</si>
  <si>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</si>
  <si>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</si>
  <si>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</si>
  <si>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</si>
  <si>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</si>
  <si>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</si>
  <si>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</si>
  <si>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</si>
  <si>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</si>
  <si>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</si>
  <si>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</si>
  <si>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</si>
  <si>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</si>
  <si>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</si>
  <si>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</si>
  <si>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</si>
  <si>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</si>
  <si>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</si>
  <si>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</si>
  <si>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</si>
  <si>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</si>
  <si>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</si>
  <si>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</si>
  <si>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</si>
  <si>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</si>
  <si>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</si>
  <si>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</si>
  <si>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</si>
  <si>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</si>
  <si>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</si>
  <si>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</si>
  <si>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</si>
  <si>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</si>
  <si>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</si>
  <si>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</si>
  <si>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</si>
  <si>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</si>
  <si>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</si>
  <si>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</si>
  <si>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</si>
  <si>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</si>
  <si>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</si>
  <si>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</si>
  <si>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</si>
  <si>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</si>
  <si>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</si>
  <si>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</si>
  <si>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</si>
  <si>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</si>
  <si>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</si>
  <si>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</si>
  <si>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</si>
  <si>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</si>
  <si>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</si>
  <si>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</si>
  <si>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</si>
  <si>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</si>
  <si>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</si>
  <si>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</si>
  <si>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</si>
  <si>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</si>
  <si>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</si>
  <si>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</si>
  <si>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</si>
  <si>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</si>
  <si>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</si>
  <si>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</si>
  <si>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</si>
  <si>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</si>
  <si>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</si>
  <si>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</si>
  <si>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</si>
  <si>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</si>
  <si>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</si>
  <si>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</si>
  <si>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</si>
  <si>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</si>
  <si>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</si>
  <si>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</si>
  <si>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</si>
  <si>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</si>
  <si>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</si>
  <si>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</si>
  <si>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</si>
  <si>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</si>
  <si>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</si>
  <si>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</si>
  <si>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</si>
  <si>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</si>
  <si>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</si>
  <si>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</si>
  <si>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</si>
  <si>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</si>
  <si>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</si>
  <si>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</si>
  <si>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</si>
  <si>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</si>
  <si>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</si>
  <si>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</si>
  <si>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</si>
  <si>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</si>
  <si>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</si>
  <si>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</si>
  <si>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</si>
  <si>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</si>
  <si>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</si>
  <si>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</si>
  <si>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</si>
  <si>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</si>
  <si>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</si>
  <si>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</si>
  <si>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</si>
  <si>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</si>
  <si>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</si>
  <si>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</si>
  <si>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</si>
  <si>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</si>
  <si>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</si>
  <si>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</si>
  <si>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</si>
  <si>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</si>
  <si>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</si>
  <si>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</si>
  <si>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</si>
  <si>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</si>
  <si>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</si>
  <si>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</si>
  <si>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</si>
  <si>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</si>
  <si>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</si>
  <si>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</si>
  <si>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</si>
  <si>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</si>
  <si>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</si>
  <si>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</si>
  <si>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</si>
  <si>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</si>
  <si>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</si>
  <si>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</si>
  <si>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</si>
  <si>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</si>
  <si>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</si>
  <si>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</si>
  <si>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</si>
  <si>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</si>
  <si>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</si>
  <si>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</si>
  <si>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</si>
  <si>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</si>
  <si>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</si>
  <si>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</si>
  <si>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</si>
  <si>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</si>
  <si>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</si>
  <si>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</si>
  <si>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</si>
  <si>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</si>
  <si>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</si>
  <si>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</si>
  <si>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</si>
  <si>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</si>
  <si>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</si>
  <si>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</si>
  <si>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</si>
  <si>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</si>
  <si>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</si>
  <si>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</si>
  <si>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</si>
  <si>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</si>
  <si>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</si>
  <si>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</si>
  <si>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</si>
  <si>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</si>
  <si>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</si>
  <si>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</si>
  <si>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</si>
  <si>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</si>
  <si>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</si>
  <si>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</si>
  <si>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</si>
  <si>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</si>
  <si>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</si>
  <si>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</si>
  <si>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</si>
  <si>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</si>
  <si>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</si>
  <si>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</si>
  <si>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</si>
  <si>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</si>
  <si>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</si>
  <si>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</si>
  <si>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</si>
  <si>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</si>
  <si>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</si>
  <si>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</si>
  <si>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</si>
  <si>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</si>
  <si>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</si>
  <si>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</si>
  <si>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</si>
  <si>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</si>
  <si>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</si>
  <si>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</si>
  <si>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</si>
  <si>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</si>
  <si>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</si>
  <si>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</si>
  <si>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</si>
  <si>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</si>
  <si>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</si>
  <si>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</si>
  <si>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</si>
  <si>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</si>
  <si>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</si>
  <si>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</si>
  <si>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</si>
  <si>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</si>
  <si>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</si>
  <si>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</si>
  <si>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</si>
  <si>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</si>
  <si>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</si>
  <si>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</si>
  <si>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</si>
  <si>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</si>
  <si>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</si>
  <si>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</si>
  <si>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</si>
  <si>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</si>
  <si>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</si>
  <si>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</si>
  <si>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</si>
  <si>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</si>
  <si>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</si>
  <si>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</si>
  <si>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</si>
  <si>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</si>
  <si>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</si>
  <si>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</si>
  <si>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</si>
  <si>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</si>
  <si>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</si>
  <si>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</si>
  <si>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</si>
  <si>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</si>
  <si>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</si>
  <si>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</si>
  <si>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</si>
  <si>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</si>
  <si>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</si>
  <si>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</si>
  <si>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</si>
  <si>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</si>
  <si>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</si>
  <si>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</si>
  <si>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</si>
  <si>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</si>
  <si>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</si>
  <si>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</si>
  <si>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</si>
  <si>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</si>
  <si>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</si>
  <si>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</si>
  <si>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</si>
  <si>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</si>
  <si>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</si>
  <si>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</si>
  <si>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</si>
  <si>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</si>
  <si>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</si>
  <si>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</si>
  <si>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</si>
  <si>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</si>
  <si>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</si>
  <si>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</si>
  <si>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</si>
  <si>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</si>
  <si>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</si>
  <si>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</si>
  <si>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</si>
  <si>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</si>
  <si>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</si>
  <si>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</si>
  <si>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</si>
  <si>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</si>
  <si>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</si>
  <si>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</si>
  <si>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</si>
  <si>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</si>
  <si>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</si>
  <si>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</si>
  <si>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</si>
  <si>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</si>
  <si>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</si>
  <si>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</si>
  <si>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</si>
  <si>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</si>
  <si>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</si>
  <si>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</si>
  <si>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</si>
  <si>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</si>
  <si>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</si>
  <si>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</si>
  <si>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</si>
  <si>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</si>
  <si>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</si>
  <si>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</si>
  <si>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</si>
  <si>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</si>
  <si>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</si>
  <si>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</si>
  <si>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</si>
  <si>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</si>
  <si>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</si>
  <si>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</si>
  <si>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</si>
  <si>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</si>
  <si>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</si>
  <si>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</si>
  <si>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</si>
  <si>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</si>
  <si>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</si>
  <si>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</si>
  <si>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</si>
  <si>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</si>
  <si>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</si>
  <si>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</si>
  <si>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</si>
  <si>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</si>
  <si>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</si>
  <si>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</si>
  <si>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</si>
  <si>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</si>
  <si>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</si>
  <si>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</si>
  <si>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</si>
  <si>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</si>
  <si>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</si>
  <si>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</si>
  <si>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</si>
  <si>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</si>
  <si>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</si>
  <si>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</si>
  <si>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</si>
  <si>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</si>
  <si>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</si>
  <si>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</si>
  <si>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</si>
  <si>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</si>
  <si>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</si>
  <si>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</si>
  <si>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</si>
  <si>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</si>
  <si>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</si>
  <si>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</si>
  <si>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</si>
  <si>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</si>
  <si>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</si>
  <si>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</si>
  <si>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</si>
  <si>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</si>
  <si>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</si>
  <si>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</si>
  <si>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</si>
  <si>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</si>
  <si>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</si>
  <si>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</si>
  <si>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</si>
  <si>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</si>
  <si>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</si>
  <si>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</si>
  <si>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</si>
  <si>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</si>
  <si>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</si>
  <si>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</si>
  <si>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</si>
  <si>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</si>
  <si>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</si>
  <si>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</si>
  <si>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</si>
  <si>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</si>
  <si>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</si>
  <si>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</si>
  <si>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</si>
  <si>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</si>
  <si>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</si>
  <si>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</si>
  <si>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</si>
  <si>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</si>
  <si>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</si>
  <si>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</si>
  <si>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</si>
  <si>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</si>
  <si>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</si>
  <si>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</si>
  <si>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</si>
  <si>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</si>
  <si>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</si>
  <si>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</si>
  <si>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</si>
  <si>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</si>
  <si>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</si>
  <si>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</si>
  <si>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</si>
  <si>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</si>
  <si>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</si>
  <si>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</si>
  <si>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</si>
  <si>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</si>
  <si>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</si>
  <si>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</si>
  <si>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</si>
  <si>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</si>
  <si>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</si>
  <si>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</si>
  <si>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</si>
  <si>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</si>
  <si>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</si>
  <si>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</si>
  <si>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</si>
  <si>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</si>
  <si>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</si>
  <si>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</si>
  <si>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</si>
  <si>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</si>
  <si>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</si>
  <si>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</si>
  <si>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</si>
  <si>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</si>
  <si>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</si>
  <si>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</si>
  <si>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</si>
  <si>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</si>
  <si>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</si>
  <si>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</si>
  <si>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</si>
  <si>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</si>
  <si>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</si>
  <si>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</si>
  <si>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</si>
  <si>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</si>
  <si>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</si>
  <si>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</si>
  <si>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</si>
  <si>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</si>
  <si>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</si>
  <si>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</si>
  <si>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</si>
  <si>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</si>
  <si>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</si>
  <si>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</si>
  <si>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</si>
  <si>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</si>
  <si>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</si>
  <si>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</si>
  <si>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</si>
  <si>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</si>
  <si>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</si>
  <si>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</si>
  <si>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</si>
  <si>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</si>
  <si>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</si>
  <si>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</si>
  <si>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</si>
  <si>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</si>
  <si>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</si>
  <si>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</si>
  <si>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</si>
  <si>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</si>
  <si>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</si>
  <si>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</si>
  <si>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</si>
  <si>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</si>
  <si>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</si>
  <si>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</si>
  <si>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</si>
  <si>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</si>
  <si>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</si>
  <si>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</si>
  <si>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</si>
  <si>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</si>
  <si>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</si>
  <si>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</si>
  <si>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</si>
  <si>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</si>
  <si>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</si>
  <si>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</si>
  <si>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</si>
  <si>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</si>
  <si>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</si>
  <si>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</si>
  <si>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</si>
  <si>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</si>
  <si>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</si>
  <si>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</si>
  <si>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</si>
  <si>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</si>
  <si>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</si>
  <si>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</si>
  <si>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</si>
  <si>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</si>
  <si>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</si>
  <si>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</si>
  <si>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</si>
  <si>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</si>
  <si>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</si>
  <si>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</si>
  <si>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</si>
  <si>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</si>
  <si>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</si>
  <si>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</si>
  <si>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</si>
  <si>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</si>
  <si>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</si>
  <si>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</si>
  <si>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</si>
  <si>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</si>
  <si>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</si>
  <si>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</si>
  <si>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</si>
  <si>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</si>
  <si>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</si>
  <si>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</si>
  <si>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</si>
  <si>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</si>
  <si>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</si>
  <si>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</si>
  <si>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</si>
  <si>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</si>
  <si>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</si>
  <si>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</si>
  <si>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</si>
  <si>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</si>
  <si>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</si>
  <si>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</si>
  <si>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</si>
  <si>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</si>
  <si>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</si>
  <si>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</si>
  <si>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</si>
  <si>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</si>
  <si>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</si>
  <si>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</si>
  <si>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</si>
  <si>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</si>
  <si>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</si>
  <si>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</si>
  <si>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</si>
  <si>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</si>
  <si>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</si>
  <si>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</si>
  <si>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</si>
  <si>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</si>
  <si>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</si>
  <si>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</si>
  <si>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</si>
  <si>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</si>
  <si>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</si>
  <si>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</si>
  <si>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</si>
  <si>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</si>
  <si>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</si>
  <si>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</si>
  <si>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</si>
  <si>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</si>
  <si>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</si>
  <si>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</si>
  <si>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</si>
  <si>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</si>
  <si>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</si>
  <si>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</si>
  <si>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</si>
  <si>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</si>
  <si>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</si>
  <si>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</si>
  <si>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</si>
  <si>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</si>
  <si>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</si>
  <si>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</si>
  <si>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</si>
  <si>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</si>
  <si>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</si>
  <si>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</si>
  <si>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</si>
  <si>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</si>
  <si>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</si>
  <si>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</si>
  <si>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</si>
  <si>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</si>
  <si>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</si>
  <si>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</si>
  <si>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</si>
  <si>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</si>
  <si>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</si>
  <si>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</si>
  <si>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</si>
  <si>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</si>
  <si>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</si>
  <si>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</si>
  <si>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</si>
  <si>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</si>
  <si>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</si>
  <si>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</si>
  <si>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</si>
  <si>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</si>
  <si>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</si>
  <si>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</si>
  <si>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</si>
  <si>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</si>
  <si>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</si>
  <si>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</si>
  <si>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</si>
  <si>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</si>
  <si>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</si>
  <si>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</si>
  <si>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</si>
  <si>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</si>
  <si>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</si>
  <si>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</si>
  <si>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</si>
  <si>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</si>
  <si>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</si>
  <si>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</si>
  <si>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</si>
  <si>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</si>
  <si>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</si>
  <si>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</si>
  <si>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</si>
  <si>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</si>
  <si>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</si>
  <si>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</si>
  <si>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</si>
  <si>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</si>
  <si>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</si>
  <si>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</si>
  <si>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</si>
  <si>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</si>
  <si>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</si>
  <si>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</si>
  <si>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</si>
  <si>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</si>
  <si>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</si>
  <si>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</si>
  <si>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</si>
  <si>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</si>
  <si>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</si>
  <si>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</si>
  <si>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</si>
  <si>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</si>
  <si>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</si>
  <si>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</si>
  <si>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</si>
  <si>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</si>
  <si>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</si>
  <si>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</si>
  <si>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</si>
  <si>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</si>
  <si>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</si>
  <si>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</si>
  <si>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</si>
  <si>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</si>
  <si>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</si>
  <si>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</si>
  <si>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</si>
  <si>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</si>
  <si>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</si>
  <si>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</si>
  <si>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</si>
  <si>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</si>
  <si>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</si>
  <si>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</si>
  <si>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</si>
  <si>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</si>
  <si>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</si>
  <si>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</si>
  <si>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</si>
  <si>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</si>
  <si>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</si>
  <si>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</si>
  <si>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</si>
  <si>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</si>
  <si>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</si>
  <si>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</si>
  <si>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</si>
  <si>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</si>
  <si>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</si>
  <si>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</si>
  <si>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</si>
  <si>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</si>
  <si>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</si>
  <si>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</si>
  <si>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</si>
  <si>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</si>
  <si>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</si>
  <si>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</si>
  <si>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</si>
  <si>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</si>
  <si>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</si>
  <si>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</si>
  <si>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</si>
  <si>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</si>
  <si>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</si>
  <si>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</si>
  <si>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</si>
  <si>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</si>
  <si>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</si>
  <si>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</si>
  <si>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</si>
  <si>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</si>
  <si>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</si>
  <si>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</si>
  <si>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</si>
  <si>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</si>
  <si>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</si>
  <si>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</si>
  <si>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</si>
  <si>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</si>
  <si>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</si>
  <si>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</si>
  <si>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</si>
  <si>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</si>
  <si>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</si>
  <si>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</si>
  <si>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</si>
  <si>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</si>
  <si>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</si>
  <si>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</si>
  <si>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</si>
  <si>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</si>
  <si>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</si>
  <si>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</si>
  <si>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</si>
  <si>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</si>
  <si>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</si>
  <si>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</si>
  <si>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</si>
  <si>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</si>
  <si>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</si>
  <si>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</si>
  <si>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</si>
  <si>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</si>
  <si>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</si>
  <si>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</si>
  <si>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</si>
  <si>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</si>
  <si>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</si>
  <si>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</si>
  <si>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</si>
  <si>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</si>
  <si>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</si>
  <si>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</si>
  <si>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</si>
  <si>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</si>
  <si>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</si>
  <si>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</si>
  <si>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</si>
  <si>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</si>
  <si>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</si>
  <si>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</si>
  <si>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</si>
  <si>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</si>
  <si>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</si>
  <si>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</si>
  <si>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</si>
  <si>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</si>
  <si>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</si>
  <si>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</si>
  <si>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</si>
  <si>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</si>
  <si>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</si>
  <si>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</si>
  <si>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</si>
  <si>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</si>
  <si>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</si>
  <si>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</si>
  <si>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</si>
  <si>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</si>
  <si>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</si>
  <si>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</si>
  <si>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</si>
  <si>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</si>
  <si>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</si>
  <si>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</si>
  <si>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</si>
  <si>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</si>
  <si>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</si>
  <si>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</si>
  <si>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</si>
  <si>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</si>
  <si>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</si>
  <si>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</si>
  <si>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</si>
  <si>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</si>
  <si>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</si>
  <si>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</si>
  <si>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</si>
  <si>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</si>
  <si>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</si>
  <si>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</si>
  <si>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</si>
  <si>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</si>
  <si>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</si>
  <si>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</si>
  <si>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</si>
  <si>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</si>
  <si>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</si>
  <si>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</si>
  <si>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</si>
  <si>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</si>
  <si>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</si>
  <si>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</si>
  <si>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</si>
  <si>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</si>
  <si>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</si>
  <si>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</si>
  <si>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</si>
  <si>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</si>
  <si>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</si>
  <si>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</si>
  <si>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</si>
  <si>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</si>
  <si>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</si>
  <si>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</si>
  <si>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</si>
  <si>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</si>
  <si>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</si>
  <si>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</si>
  <si>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</si>
  <si>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</si>
  <si>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</si>
  <si>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</si>
  <si>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</si>
  <si>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</si>
  <si>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</si>
  <si>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</si>
  <si>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</si>
  <si>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</si>
  <si>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</si>
  <si>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</si>
  <si>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</si>
  <si>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</si>
  <si>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</si>
  <si>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</si>
  <si>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</si>
  <si>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</si>
  <si>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</si>
  <si>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</si>
  <si>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</si>
  <si>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</si>
  <si>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</si>
  <si>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</si>
  <si>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</si>
  <si>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</si>
  <si>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</si>
  <si>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</si>
  <si>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</si>
  <si>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</si>
  <si>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</si>
  <si>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</si>
  <si>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</si>
  <si>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</si>
  <si>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</si>
  <si>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</si>
  <si>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</si>
  <si>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</si>
  <si>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</si>
  <si>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</si>
  <si>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</si>
  <si>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</si>
  <si>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</si>
  <si>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</si>
  <si>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</si>
  <si>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</si>
  <si>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</si>
  <si>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</si>
  <si>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</si>
  <si>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</si>
  <si>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</si>
  <si>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</si>
  <si>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</si>
  <si>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</si>
  <si>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</si>
  <si>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</si>
  <si>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</si>
  <si>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</si>
  <si>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</si>
  <si>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</si>
  <si>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</si>
  <si>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</si>
  <si>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</si>
  <si>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</si>
  <si>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</si>
  <si>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</si>
  <si>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</si>
  <si>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</si>
  <si>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</si>
  <si>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</si>
  <si>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</si>
  <si>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</si>
  <si>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</si>
  <si>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</si>
  <si>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</si>
  <si>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</si>
  <si>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</si>
  <si>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</si>
  <si>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</si>
  <si>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</si>
  <si>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</si>
  <si>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</si>
  <si>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</si>
  <si>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</si>
  <si>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</si>
  <si>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</si>
  <si>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</si>
  <si>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</si>
  <si>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</si>
  <si>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</si>
  <si>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</si>
  <si>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</si>
  <si>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</si>
  <si>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</si>
  <si>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</si>
  <si>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</si>
  <si>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</si>
  <si>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</si>
  <si>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</si>
  <si>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</si>
  <si>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</si>
  <si>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</si>
  <si>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</si>
  <si>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</si>
  <si>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</si>
  <si>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</si>
  <si>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</si>
  <si>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</si>
  <si>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</si>
  <si>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</si>
  <si>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</si>
  <si>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</si>
  <si>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</si>
  <si>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</si>
  <si>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</si>
  <si>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</si>
  <si>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</si>
  <si>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</si>
  <si>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</si>
  <si>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</si>
  <si>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</si>
  <si>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</si>
  <si>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</si>
  <si>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</si>
  <si>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</si>
  <si>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</si>
  <si>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</si>
  <si>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</si>
  <si>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</si>
  <si>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</si>
  <si>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</si>
  <si>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</si>
  <si>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</si>
  <si>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</si>
  <si>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</si>
  <si>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</si>
  <si>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</si>
  <si>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</si>
  <si>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</si>
  <si>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</si>
  <si>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</si>
  <si>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</si>
  <si>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</si>
  <si>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</si>
  <si>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</si>
  <si>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</si>
  <si>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</si>
  <si>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</si>
  <si>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</si>
  <si>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</si>
  <si>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</si>
  <si>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</si>
  <si>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</si>
  <si>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</si>
  <si>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</si>
  <si>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</si>
  <si>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</si>
  <si>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</si>
  <si>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</si>
  <si>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</si>
  <si>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</si>
  <si>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</si>
  <si>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</si>
  <si>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</si>
  <si>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</si>
  <si>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</si>
  <si>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</si>
  <si>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</si>
  <si>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</si>
  <si>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</si>
  <si>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</si>
  <si>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</si>
  <si>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</si>
  <si>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</si>
  <si>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</si>
  <si>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</si>
  <si>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</si>
  <si>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</si>
  <si>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</si>
  <si>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</si>
  <si>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</si>
  <si>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</si>
  <si>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</si>
  <si>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</si>
  <si>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</si>
  <si>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</si>
  <si>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</si>
  <si>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</si>
  <si>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</si>
  <si>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</si>
  <si>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</si>
  <si>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</si>
  <si>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</si>
  <si>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</si>
  <si>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</si>
  <si>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</si>
  <si>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</si>
  <si>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</si>
  <si>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</si>
  <si>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</si>
  <si>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</si>
  <si>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</si>
  <si>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</si>
  <si>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</si>
  <si>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</si>
  <si>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</si>
  <si>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</si>
  <si>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</si>
  <si>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</si>
  <si>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</si>
  <si>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</si>
  <si>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</si>
  <si>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</si>
  <si>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</si>
  <si>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</si>
  <si>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</si>
  <si>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</si>
  <si>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</si>
  <si>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</si>
  <si>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</si>
  <si>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</si>
  <si>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</si>
  <si>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</si>
  <si>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</si>
  <si>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</si>
  <si>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</si>
  <si>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</si>
  <si>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</si>
  <si>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</si>
  <si>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</si>
  <si>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</si>
  <si>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</si>
  <si>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</si>
  <si>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</si>
  <si>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</si>
  <si>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</si>
  <si>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</si>
  <si>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</si>
  <si>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</si>
  <si>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</si>
  <si>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</si>
  <si>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</si>
  <si>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</si>
  <si>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</si>
  <si>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</si>
  <si>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</si>
  <si>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</si>
  <si>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</si>
  <si>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</si>
  <si>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</si>
  <si>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</si>
  <si>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</si>
  <si>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</si>
  <si>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</si>
  <si>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</si>
  <si>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</si>
  <si>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</si>
  <si>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</si>
  <si>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</si>
  <si>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</si>
  <si>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</si>
  <si>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</si>
  <si>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</si>
  <si>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</si>
  <si>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</si>
  <si>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</si>
  <si>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</si>
  <si>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</si>
  <si>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</si>
  <si>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</si>
  <si>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</si>
  <si>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</si>
  <si>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</si>
  <si>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</si>
  <si>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</si>
  <si>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</si>
  <si>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</si>
  <si>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</si>
  <si>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</si>
  <si>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</si>
  <si>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</si>
  <si>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</si>
  <si>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</si>
  <si>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</si>
  <si>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</si>
  <si>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</si>
  <si>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</si>
  <si>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</si>
  <si>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</si>
  <si>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</si>
  <si>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</si>
  <si>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</si>
  <si>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</si>
  <si>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</si>
  <si>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</si>
  <si>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</si>
  <si>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</si>
  <si>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</si>
  <si>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</si>
  <si>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</si>
  <si>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</si>
  <si>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</si>
  <si>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</si>
  <si>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</si>
  <si>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</si>
  <si>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</si>
  <si>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</si>
  <si>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</si>
  <si>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</si>
  <si>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</si>
  <si>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</si>
  <si>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</si>
  <si>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</si>
  <si>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</si>
  <si>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</si>
  <si>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</si>
  <si>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</si>
  <si>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</si>
  <si>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</si>
  <si>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</si>
  <si>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</si>
  <si>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</si>
  <si>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</si>
  <si>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</si>
  <si>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</si>
  <si>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</si>
  <si>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</si>
  <si>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</si>
  <si>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</si>
  <si>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</si>
  <si>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</si>
  <si>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</si>
  <si>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</si>
  <si>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</si>
  <si>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</si>
  <si>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</si>
  <si>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</si>
  <si>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</si>
  <si>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</si>
  <si>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</si>
  <si>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</si>
  <si>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</si>
  <si>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</si>
  <si>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</si>
  <si>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</si>
  <si>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</si>
  <si>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</si>
  <si>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</si>
  <si>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</si>
  <si>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</si>
  <si>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</si>
  <si>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</si>
  <si>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</si>
  <si>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</si>
  <si>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</si>
  <si>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</si>
  <si>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</si>
  <si>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</si>
  <si>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</si>
  <si>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</si>
  <si>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</si>
  <si>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</si>
  <si>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</si>
  <si>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</si>
  <si>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</si>
  <si>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</si>
  <si>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</si>
  <si>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</si>
  <si>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</si>
  <si>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</si>
  <si>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</si>
  <si>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</si>
  <si>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</si>
  <si>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</si>
  <si>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</si>
  <si>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</si>
  <si>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</si>
  <si>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</si>
  <si>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</si>
  <si>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</si>
  <si>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</si>
  <si>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</si>
  <si>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</si>
  <si>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</si>
  <si>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</si>
  <si>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</si>
  <si>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</si>
  <si>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</si>
  <si>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</si>
  <si>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</si>
  <si>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</si>
  <si>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</si>
  <si>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</si>
  <si>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</si>
  <si>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</si>
  <si>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</si>
  <si>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</si>
  <si>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</si>
  <si>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</si>
  <si>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</si>
  <si>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</si>
  <si>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</si>
  <si>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</si>
  <si>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</si>
  <si>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</si>
  <si>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</si>
  <si>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</si>
  <si>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</si>
  <si>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</si>
  <si>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</si>
  <si>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</si>
  <si>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</si>
  <si>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</si>
  <si>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</si>
  <si>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</si>
  <si>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</si>
  <si>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</si>
  <si>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</si>
  <si>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</si>
  <si>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</si>
  <si>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</si>
  <si>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</si>
  <si>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</si>
  <si>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</si>
  <si>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</si>
  <si>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</si>
  <si>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</si>
  <si>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</si>
  <si>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</si>
  <si>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</si>
  <si>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</si>
  <si>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</si>
  <si>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</si>
  <si>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</si>
  <si>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</si>
  <si>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</si>
  <si>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</si>
  <si>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</si>
  <si>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</si>
  <si>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</si>
  <si>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</si>
  <si>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</si>
  <si>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</si>
  <si>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</si>
  <si>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</si>
  <si>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</si>
  <si>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</si>
  <si>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</si>
  <si>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</si>
  <si>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</si>
  <si>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</si>
  <si>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</si>
  <si>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</si>
  <si>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</si>
  <si>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</si>
  <si>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</si>
  <si>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</si>
  <si>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</si>
  <si>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</si>
  <si>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</si>
  <si>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</si>
  <si>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</si>
  <si>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</si>
  <si>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</si>
  <si>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</si>
  <si>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</si>
  <si>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</si>
  <si>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</si>
  <si>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</si>
  <si>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</si>
  <si>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</si>
  <si>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</si>
  <si>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</si>
  <si>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</si>
  <si>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</si>
  <si>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</si>
  <si>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</si>
  <si>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</si>
  <si>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</si>
  <si>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</si>
  <si>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</si>
  <si>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</si>
  <si>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</si>
  <si>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</si>
  <si>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</si>
  <si>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</si>
  <si>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</si>
  <si>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</si>
  <si>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</si>
  <si>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</si>
  <si>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</si>
  <si>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</si>
  <si>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</si>
  <si>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</si>
  <si>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</si>
  <si>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</si>
  <si>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</si>
  <si>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</si>
  <si>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</si>
  <si>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</si>
  <si>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</si>
  <si>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</si>
  <si>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</si>
  <si>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</si>
  <si>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</si>
  <si>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</si>
  <si>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</si>
  <si>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</si>
  <si>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</si>
  <si>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</si>
  <si>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</si>
  <si>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</si>
  <si>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</si>
  <si>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</si>
  <si>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</si>
  <si>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</si>
  <si>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</si>
  <si>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</si>
  <si>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</si>
  <si>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</si>
  <si>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</si>
  <si>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</si>
  <si>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</si>
  <si>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</si>
  <si>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</si>
  <si>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</si>
  <si>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</si>
  <si>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</si>
  <si>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</si>
  <si>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</si>
  <si>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</si>
  <si>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</si>
  <si>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</si>
  <si>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</si>
  <si>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</si>
  <si>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</si>
  <si>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</si>
  <si>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</si>
  <si>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</si>
  <si>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</si>
  <si>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</si>
  <si>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</si>
  <si>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</si>
  <si>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</si>
  <si>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</si>
  <si>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</si>
  <si>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</si>
  <si>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</si>
  <si>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</si>
  <si>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</si>
  <si>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</si>
  <si>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</si>
  <si>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</si>
  <si>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</si>
  <si>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</si>
  <si>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</si>
  <si>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</si>
  <si>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</si>
  <si>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</si>
  <si>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</si>
  <si>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</si>
  <si>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</si>
  <si>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</si>
  <si>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</si>
  <si>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</si>
  <si>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</si>
  <si>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</si>
  <si>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</si>
  <si>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</si>
  <si>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</si>
  <si>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</si>
  <si>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</si>
  <si>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</si>
  <si>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</si>
  <si>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</si>
  <si>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</si>
  <si>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</si>
  <si>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</si>
  <si>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</si>
  <si>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</si>
  <si>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</si>
  <si>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</si>
  <si>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</si>
  <si>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</si>
  <si>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</si>
  <si>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</si>
  <si>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</si>
  <si>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</si>
  <si>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</si>
  <si>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</si>
  <si>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</si>
  <si>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</si>
  <si>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</si>
  <si>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</si>
  <si>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</si>
  <si>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</si>
  <si>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</si>
  <si>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</si>
  <si>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</si>
  <si>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</si>
  <si>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</si>
  <si>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</si>
  <si>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</si>
  <si>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</si>
  <si>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</si>
  <si>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</si>
  <si>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</si>
  <si>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</si>
  <si>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</si>
  <si>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</si>
  <si>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</si>
  <si>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</si>
  <si>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</si>
  <si>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</si>
  <si>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</si>
  <si>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</si>
  <si>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</si>
  <si>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</si>
  <si>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</si>
  <si>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</si>
  <si>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</si>
  <si>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</si>
  <si>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</si>
  <si>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</si>
  <si>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</si>
  <si>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</si>
  <si>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</si>
  <si>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</si>
  <si>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</si>
  <si>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</si>
  <si>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</si>
  <si>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</si>
  <si>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</si>
  <si>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</si>
  <si>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</si>
  <si>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</si>
  <si>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</si>
  <si>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</si>
  <si>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</si>
  <si>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</si>
  <si>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</si>
  <si>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</si>
  <si>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</si>
  <si>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</si>
  <si>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</si>
  <si>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</si>
  <si>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</si>
  <si>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</si>
  <si>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</si>
  <si>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</si>
  <si>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</si>
  <si>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</si>
  <si>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</si>
  <si>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</si>
  <si>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</si>
  <si>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</si>
  <si>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</si>
  <si>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</si>
  <si>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</si>
  <si>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</si>
  <si>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</si>
  <si>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</si>
  <si>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</si>
  <si>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</si>
  <si>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</si>
  <si>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</si>
  <si>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</si>
  <si>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</si>
  <si>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</si>
  <si>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</si>
  <si>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</si>
  <si>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</si>
  <si>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</si>
  <si>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</si>
  <si>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</si>
  <si>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</si>
  <si>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</si>
  <si>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</si>
  <si>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</si>
  <si>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</si>
  <si>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</si>
  <si>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</si>
  <si>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</si>
  <si>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</si>
  <si>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</si>
  <si>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</si>
  <si>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</si>
  <si>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</si>
  <si>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</si>
  <si>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</si>
  <si>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</si>
  <si>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</si>
  <si>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</si>
  <si>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</si>
  <si>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</si>
  <si>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</si>
  <si>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</si>
  <si>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</si>
  <si>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</si>
  <si>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</si>
  <si>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</si>
  <si>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</si>
  <si>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</si>
  <si>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</si>
  <si>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</si>
  <si>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</si>
  <si>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</si>
  <si>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</si>
  <si>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</si>
  <si>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</si>
  <si>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</si>
  <si>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</si>
  <si>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</si>
  <si>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</si>
  <si>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</si>
  <si>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</si>
  <si>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</si>
  <si>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</si>
  <si>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</si>
  <si>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</si>
  <si>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</si>
  <si>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</si>
  <si>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</si>
  <si>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</si>
  <si>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</si>
  <si>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</si>
  <si>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</si>
  <si>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</si>
  <si>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</si>
  <si>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</si>
  <si>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</si>
  <si>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</si>
  <si>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</si>
  <si>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</si>
  <si>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</si>
  <si>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</si>
  <si>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</si>
  <si>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</si>
  <si>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</si>
  <si>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</si>
  <si>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</si>
  <si>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</si>
  <si>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</si>
  <si>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</si>
  <si>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</si>
  <si>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</si>
  <si>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</si>
  <si>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</si>
  <si>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</si>
  <si>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</si>
  <si>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</si>
  <si>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</si>
  <si>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</si>
  <si>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</si>
  <si>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</si>
  <si>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</si>
  <si>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</si>
  <si>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</si>
  <si>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</si>
  <si>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</si>
  <si>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</si>
  <si>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</si>
  <si>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</si>
  <si>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</si>
  <si>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</si>
  <si>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</si>
  <si>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</si>
  <si>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</si>
  <si>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</si>
  <si>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</si>
  <si>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</si>
  <si>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</si>
  <si>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</si>
  <si>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</si>
  <si>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</si>
  <si>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</si>
  <si>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</si>
  <si>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</si>
  <si>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</si>
  <si>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</si>
  <si>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</si>
  <si>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</si>
  <si>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</si>
  <si>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</si>
  <si>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</si>
  <si>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</si>
  <si>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</si>
  <si>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</si>
  <si>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</si>
  <si>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</si>
  <si>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</si>
  <si>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</si>
  <si>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</si>
  <si>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</si>
  <si>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</si>
  <si>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</si>
  <si>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</si>
  <si>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</si>
  <si>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</si>
  <si>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</si>
  <si>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</si>
  <si>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</si>
  <si>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</si>
  <si>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</si>
  <si>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</si>
  <si>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</si>
  <si>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</si>
  <si>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</si>
  <si>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</si>
  <si>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</si>
  <si>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</si>
  <si>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</si>
  <si>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</si>
  <si>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</si>
  <si>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</si>
  <si>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</si>
  <si>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</si>
  <si>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</si>
  <si>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</si>
  <si>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</si>
  <si>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</si>
  <si>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</si>
  <si>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</si>
  <si>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</si>
  <si>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</si>
  <si>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</si>
  <si>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</si>
  <si>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</si>
  <si>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</si>
  <si>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</si>
  <si>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</si>
  <si>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</si>
  <si>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</si>
  <si>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</si>
  <si>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</si>
  <si>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</si>
  <si>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</si>
  <si>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</si>
  <si>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</si>
  <si>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</si>
  <si>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</si>
  <si>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</si>
  <si>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</si>
  <si>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</si>
  <si>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</si>
  <si>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</si>
  <si>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</si>
  <si>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</si>
  <si>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</si>
  <si>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</si>
  <si>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</si>
  <si>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</si>
  <si>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</si>
  <si>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</si>
  <si>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</si>
  <si>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</si>
  <si>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</si>
  <si>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</si>
  <si>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</si>
  <si>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</si>
  <si>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</si>
  <si>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</si>
  <si>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</si>
  <si>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</si>
  <si>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</si>
  <si>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</si>
  <si>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</si>
  <si>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</si>
  <si>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</si>
  <si>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</si>
  <si>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</si>
  <si>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</si>
  <si>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</si>
  <si>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</si>
  <si>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</si>
  <si>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</si>
  <si>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</si>
  <si>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</si>
  <si>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</si>
  <si>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</si>
  <si>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</si>
  <si>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</si>
  <si>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</si>
  <si>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</si>
  <si>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</si>
  <si>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</si>
  <si>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</si>
  <si>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</si>
  <si>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</si>
  <si>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</si>
  <si>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</si>
  <si>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</si>
  <si>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</si>
  <si>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</si>
  <si>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</si>
  <si>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</si>
  <si>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</si>
  <si>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</si>
  <si>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</si>
  <si>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</si>
  <si>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</si>
  <si>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</si>
  <si>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</si>
  <si>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</si>
  <si>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</si>
  <si>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</si>
  <si>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</si>
  <si>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</si>
  <si>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</si>
  <si>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</si>
  <si>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</si>
  <si>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</si>
  <si>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</si>
  <si>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</si>
  <si>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</si>
  <si>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</si>
  <si>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</si>
  <si>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</si>
  <si>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</si>
  <si>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</si>
  <si>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</si>
  <si>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</si>
  <si>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</si>
  <si>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</si>
  <si>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</si>
  <si>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</si>
  <si>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</si>
  <si>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</si>
  <si>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</si>
  <si>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</si>
  <si>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</si>
  <si>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</si>
  <si>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</si>
  <si>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</si>
  <si>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</si>
  <si>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</si>
  <si>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</si>
  <si>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</si>
  <si>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</si>
  <si>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</si>
  <si>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</si>
  <si>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</si>
  <si>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</si>
  <si>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</si>
  <si>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</si>
  <si>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</si>
  <si>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</si>
  <si>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</si>
  <si>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</si>
  <si>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</si>
  <si>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</si>
  <si>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</si>
  <si>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</si>
  <si>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</si>
  <si>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</si>
  <si>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</si>
  <si>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</si>
  <si>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</si>
  <si>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</si>
  <si>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</si>
  <si>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</si>
  <si>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</si>
  <si>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</si>
  <si>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</si>
  <si>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</si>
  <si>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</si>
  <si>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</si>
  <si>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</si>
  <si>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</si>
  <si>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</si>
  <si>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</si>
  <si>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</si>
  <si>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</si>
  <si>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</si>
  <si>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</si>
  <si>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</si>
  <si>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</si>
  <si>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</si>
  <si>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</si>
  <si>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</si>
  <si>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</si>
  <si>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</si>
  <si>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</si>
  <si>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</si>
  <si>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</si>
  <si>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</si>
  <si>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</si>
  <si>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</si>
  <si>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</si>
  <si>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</si>
  <si>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</si>
  <si>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</si>
  <si>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</si>
  <si>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</si>
  <si>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</si>
  <si>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</si>
  <si>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</si>
  <si>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</si>
  <si>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</si>
  <si>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</si>
  <si>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</si>
  <si>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</si>
  <si>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</si>
  <si>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</si>
  <si>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</si>
  <si>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</si>
  <si>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</si>
  <si>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</si>
  <si>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</si>
  <si>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</si>
  <si>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</si>
  <si>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</si>
  <si>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</si>
  <si>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</si>
  <si>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</si>
  <si>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</si>
  <si>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</si>
  <si>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</si>
  <si>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</si>
  <si>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</si>
  <si>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</si>
  <si>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</si>
  <si>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</si>
  <si>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</si>
  <si>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</si>
  <si>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</si>
  <si>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</si>
  <si>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</si>
  <si>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</si>
  <si>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</si>
  <si>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</si>
  <si>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</si>
  <si>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</si>
  <si>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</si>
  <si>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</si>
  <si>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</si>
  <si>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</si>
  <si>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</si>
  <si>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</si>
  <si>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</si>
  <si>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</si>
  <si>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</si>
  <si>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</si>
  <si>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</si>
  <si>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</si>
  <si>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</si>
  <si>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</si>
  <si>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</si>
  <si>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</si>
  <si>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</si>
  <si>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</si>
  <si>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</si>
  <si>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</si>
  <si>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</si>
  <si>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</si>
  <si>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</si>
  <si>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</si>
  <si>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</si>
  <si>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</si>
  <si>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</si>
  <si>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</si>
  <si>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</si>
  <si>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</si>
  <si>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</si>
  <si>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</si>
  <si>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</si>
  <si>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</si>
  <si>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</si>
  <si>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</si>
  <si>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</si>
  <si>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</si>
  <si>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</si>
  <si>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</si>
  <si>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</si>
  <si>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</si>
  <si>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</si>
  <si>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</si>
  <si>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</si>
  <si>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</si>
  <si>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</si>
  <si>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</si>
  <si>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</si>
  <si>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</si>
  <si>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</si>
  <si>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</si>
  <si>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</si>
  <si>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</si>
  <si>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</si>
  <si>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</si>
  <si>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</si>
  <si>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</si>
  <si>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</si>
  <si>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</si>
  <si>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</si>
  <si>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</si>
  <si>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</si>
  <si>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</si>
  <si>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</si>
  <si>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</si>
  <si>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</si>
  <si>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</si>
  <si>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</si>
  <si>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</si>
  <si>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</si>
  <si>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</si>
  <si>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</si>
  <si>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</si>
  <si>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</si>
  <si>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</si>
  <si>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</si>
  <si>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</si>
  <si>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</si>
  <si>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</si>
  <si>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</si>
  <si>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</si>
  <si>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</si>
  <si>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</si>
  <si>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</si>
  <si>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</si>
  <si>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</si>
  <si>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</si>
  <si>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</si>
  <si>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</si>
  <si>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</si>
  <si>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</si>
  <si>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</si>
  <si>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</si>
  <si>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</si>
  <si>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</si>
  <si>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</si>
  <si>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</si>
  <si>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</si>
  <si>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</si>
  <si>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</si>
  <si>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</si>
  <si>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</si>
  <si>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</si>
  <si>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</si>
  <si>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</si>
  <si>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</si>
  <si>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</si>
  <si>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</si>
  <si>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</si>
  <si>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</si>
  <si>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</si>
  <si>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</si>
  <si>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</si>
  <si>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</si>
  <si>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</si>
  <si>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</si>
  <si>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</si>
  <si>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</si>
  <si>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</si>
  <si>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</si>
  <si>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</si>
  <si>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</si>
  <si>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</si>
  <si>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</si>
  <si>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</si>
  <si>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</si>
  <si>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</si>
  <si>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</si>
  <si>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</si>
  <si>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</si>
  <si>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</si>
  <si>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</si>
  <si>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</si>
  <si>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</si>
  <si>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</si>
  <si>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</si>
  <si>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</si>
  <si>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</si>
  <si>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</si>
  <si>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</si>
  <si>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</si>
  <si>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</si>
  <si>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</si>
  <si>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</si>
  <si>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</si>
  <si>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</si>
  <si>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</si>
  <si>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</si>
  <si>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</si>
  <si>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</si>
  <si>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</si>
  <si>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</si>
  <si>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</si>
  <si>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</si>
  <si>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</si>
  <si>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</si>
  <si>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</si>
  <si>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</si>
  <si>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</si>
  <si>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</si>
  <si>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</si>
  <si>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</si>
  <si>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</si>
  <si>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</si>
  <si>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</si>
  <si>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</si>
  <si>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</si>
  <si>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</si>
  <si>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</si>
  <si>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</si>
  <si>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</si>
  <si>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</si>
  <si>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</si>
  <si>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</si>
  <si>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</si>
  <si>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</si>
  <si>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</si>
  <si>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</si>
  <si>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</si>
  <si>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</si>
  <si>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</si>
  <si>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</si>
  <si>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</si>
  <si>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</si>
  <si>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</si>
  <si>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</si>
  <si>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</si>
  <si>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</si>
  <si>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</si>
  <si>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</si>
  <si>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</si>
  <si>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</si>
  <si>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</si>
  <si>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</si>
  <si>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</si>
  <si>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</si>
  <si>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</si>
  <si>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</si>
  <si>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</si>
  <si>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</si>
  <si>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</si>
  <si>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</si>
  <si>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</si>
  <si>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</si>
  <si>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</si>
  <si>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</si>
  <si>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</si>
  <si>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</si>
  <si>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</si>
  <si>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</si>
  <si>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</si>
  <si>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</si>
  <si>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</si>
  <si>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</si>
  <si>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</si>
  <si>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</si>
  <si>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</si>
  <si>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</si>
  <si>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</si>
  <si>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</si>
  <si>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</si>
  <si>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</si>
  <si>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</si>
  <si>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</si>
  <si>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</si>
  <si>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</si>
  <si>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</si>
  <si>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</si>
  <si>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</si>
  <si>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</si>
  <si>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</si>
  <si>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</si>
  <si>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</si>
  <si>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</si>
  <si>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</si>
  <si>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</si>
  <si>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</si>
  <si>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</si>
  <si>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</si>
  <si>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</si>
  <si>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</si>
  <si>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</si>
  <si>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</si>
  <si>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</si>
  <si>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</si>
  <si>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</si>
  <si>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</si>
  <si>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</si>
  <si>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</si>
  <si>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</si>
  <si>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</si>
  <si>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</si>
  <si>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</si>
  <si>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</si>
  <si>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</si>
  <si>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</si>
  <si>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</si>
  <si>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</si>
  <si>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</si>
  <si>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</si>
  <si>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</si>
  <si>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</si>
  <si>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</si>
  <si>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</si>
  <si>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</si>
  <si>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</si>
  <si>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</si>
  <si>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</si>
  <si>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</si>
  <si>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</si>
  <si>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</si>
  <si>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</si>
  <si>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</si>
  <si>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</si>
  <si>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</si>
  <si>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</si>
  <si>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</si>
  <si>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</si>
  <si>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</si>
  <si>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</si>
  <si>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</si>
  <si>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</si>
  <si>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</si>
  <si>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</si>
  <si>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</si>
  <si>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</si>
  <si>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</si>
  <si>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</si>
  <si>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</si>
  <si>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</si>
  <si>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</si>
  <si>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</si>
  <si>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</si>
  <si>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</si>
  <si>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</si>
  <si>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</si>
  <si>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</si>
  <si>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</si>
  <si>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</si>
  <si>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</si>
  <si>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</si>
  <si>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</si>
  <si>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</si>
  <si>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</si>
  <si>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</si>
  <si>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</si>
  <si>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</si>
  <si>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</si>
  <si>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</si>
  <si>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</si>
  <si>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</si>
  <si>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</si>
  <si>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</si>
  <si>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</si>
  <si>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</si>
  <si>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</si>
  <si>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</si>
  <si>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</si>
  <si>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</si>
  <si>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</si>
  <si>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</si>
  <si>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</si>
  <si>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</si>
  <si>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</si>
  <si>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</si>
  <si>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</si>
  <si>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</si>
  <si>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</si>
  <si>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</si>
  <si>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</si>
  <si>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</si>
  <si>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</si>
  <si>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</si>
  <si>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</si>
  <si>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</si>
  <si>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</si>
  <si>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</si>
  <si>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</si>
  <si>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</si>
  <si>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</si>
  <si>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</si>
  <si>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</si>
  <si>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</si>
  <si>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</si>
  <si>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</si>
  <si>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</si>
  <si>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</si>
  <si>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</si>
  <si>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</si>
  <si>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</si>
  <si>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</si>
  <si>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</si>
  <si>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</si>
  <si>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</si>
  <si>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</si>
  <si>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</si>
  <si>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</si>
  <si>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</si>
  <si>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</si>
  <si>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</si>
  <si>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</si>
  <si>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</si>
  <si>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</si>
  <si>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</si>
  <si>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</si>
  <si>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</si>
  <si>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</si>
  <si>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</si>
  <si>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</si>
  <si>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</si>
  <si>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</si>
  <si>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</si>
  <si>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</si>
  <si>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</si>
  <si>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</si>
  <si>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</si>
  <si>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</si>
  <si>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</si>
  <si>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</si>
  <si>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</si>
  <si>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</si>
  <si>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</si>
  <si>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</si>
  <si>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</si>
  <si>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</si>
  <si>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</si>
  <si>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</si>
  <si>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</si>
  <si>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</si>
  <si>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</si>
  <si>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</si>
  <si>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</si>
  <si>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</si>
  <si>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</si>
  <si>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</si>
  <si>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</si>
  <si>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</si>
  <si>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</si>
  <si>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</si>
  <si>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</si>
  <si>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</si>
  <si>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</si>
  <si>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</si>
  <si>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</si>
  <si>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</si>
  <si>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</si>
  <si>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</si>
  <si>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</si>
  <si>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</si>
  <si>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</si>
  <si>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</si>
  <si>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</si>
  <si>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</si>
  <si>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</si>
  <si>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</si>
  <si>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</si>
  <si>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</si>
  <si>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</si>
  <si>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</si>
  <si>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</si>
  <si>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</si>
  <si>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</si>
  <si>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</si>
  <si>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</si>
  <si>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</si>
  <si>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</si>
  <si>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</si>
  <si>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</si>
  <si>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</si>
  <si>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</si>
  <si>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</si>
  <si>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</si>
  <si>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</si>
  <si>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</si>
  <si>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</si>
  <si>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</si>
  <si>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</si>
  <si>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</si>
  <si>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</si>
  <si>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</si>
  <si>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</si>
  <si>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</si>
  <si>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</si>
  <si>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</si>
  <si>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</si>
  <si>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</si>
  <si>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</si>
  <si>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</si>
  <si>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</si>
  <si>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</si>
  <si>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</si>
  <si>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</si>
  <si>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</si>
  <si>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</si>
  <si>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</si>
  <si>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</si>
  <si>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</si>
  <si>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</si>
  <si>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</si>
  <si>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</si>
  <si>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</si>
  <si>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</si>
  <si>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</si>
  <si>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</si>
  <si>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</si>
  <si>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</si>
  <si>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</si>
  <si>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</si>
  <si>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</si>
  <si>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</si>
  <si>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</si>
  <si>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</si>
  <si>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</si>
  <si>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</si>
  <si>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</si>
  <si>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</si>
  <si>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</si>
  <si>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</si>
  <si>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</si>
  <si>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</si>
  <si>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</si>
  <si>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</si>
  <si>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</si>
  <si>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</si>
  <si>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</si>
  <si>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</si>
  <si>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</si>
  <si>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</si>
  <si>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</si>
  <si>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</si>
  <si>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</si>
  <si>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</si>
  <si>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</si>
  <si>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</si>
  <si>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</si>
  <si>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</si>
  <si>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</si>
  <si>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</si>
  <si>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</si>
  <si>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</si>
  <si>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</si>
  <si>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</si>
  <si>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</si>
  <si>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</si>
  <si>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</si>
  <si>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</si>
  <si>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</si>
  <si>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</si>
  <si>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</si>
  <si>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</si>
  <si>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</si>
  <si>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</si>
  <si>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</si>
  <si>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</si>
  <si>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</si>
  <si>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</si>
  <si>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</si>
  <si>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</si>
  <si>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</si>
  <si>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</si>
  <si>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</si>
  <si>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</si>
  <si>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</si>
  <si>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</si>
  <si>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</si>
  <si>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</si>
  <si>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</si>
  <si>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</si>
  <si>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</si>
  <si>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</si>
  <si>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</si>
  <si>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</si>
  <si>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</si>
  <si>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</si>
  <si>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</si>
  <si>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</si>
  <si>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</si>
  <si>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</si>
  <si>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</si>
  <si>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</si>
  <si>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</si>
  <si>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</si>
  <si>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</si>
  <si>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</si>
  <si>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</si>
  <si>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</si>
  <si>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</si>
  <si>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</si>
  <si>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</si>
  <si>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</si>
  <si>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</si>
  <si>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</si>
  <si>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</si>
  <si>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</si>
  <si>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</si>
  <si>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</si>
  <si>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</si>
  <si>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</si>
  <si>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</si>
  <si>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</si>
  <si>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</si>
  <si>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</si>
  <si>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</si>
  <si>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</si>
  <si>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</si>
  <si>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</si>
  <si>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</si>
  <si>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</si>
  <si>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</si>
  <si>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</si>
  <si>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</si>
  <si>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</si>
  <si>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</si>
  <si>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</si>
  <si>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</si>
  <si>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</si>
  <si>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</si>
  <si>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</si>
  <si>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</si>
  <si>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</si>
  <si>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</si>
  <si>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</si>
  <si>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</si>
  <si>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</si>
  <si>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</si>
  <si>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</si>
  <si>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</si>
  <si>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</si>
  <si>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</si>
  <si>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</si>
  <si>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</si>
  <si>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</si>
  <si>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</si>
  <si>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</si>
  <si>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</si>
  <si>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</si>
  <si>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</si>
  <si>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</si>
  <si>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</si>
  <si>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</si>
  <si>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</si>
  <si>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</si>
  <si>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</si>
  <si>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</si>
  <si>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</si>
  <si>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</si>
  <si>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</si>
  <si>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</si>
  <si>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</si>
  <si>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</si>
  <si>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</si>
  <si>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</si>
  <si>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</si>
  <si>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</si>
  <si>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</si>
  <si>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</si>
  <si>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</si>
  <si>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</si>
  <si>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</si>
  <si>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</si>
  <si>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</si>
  <si>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</si>
  <si>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</si>
  <si>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</si>
  <si>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</si>
  <si>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</si>
  <si>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</si>
  <si>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</si>
  <si>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</si>
  <si>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</si>
  <si>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</si>
  <si>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</si>
  <si>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</si>
  <si>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</si>
  <si>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</si>
  <si>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</si>
  <si>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</si>
  <si>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</si>
  <si>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</si>
  <si>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</si>
  <si>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</si>
  <si>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</si>
  <si>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</si>
  <si>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</si>
  <si>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</si>
  <si>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</si>
  <si>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</si>
  <si>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</si>
  <si>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</si>
  <si>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</si>
  <si>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</si>
  <si>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</si>
  <si>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</si>
  <si>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</si>
  <si>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</si>
  <si>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</si>
  <si>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</si>
  <si>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</si>
  <si>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</si>
  <si>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</si>
  <si>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</si>
  <si>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</si>
  <si>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</si>
  <si>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</si>
  <si>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</si>
  <si>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</si>
  <si>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</si>
  <si>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</si>
  <si>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</si>
  <si>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</si>
  <si>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</si>
  <si>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</si>
  <si>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</si>
  <si>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</si>
  <si>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</si>
  <si>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</si>
  <si>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</si>
  <si>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</si>
  <si>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</si>
  <si>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</si>
  <si>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</si>
  <si>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</si>
  <si>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</si>
  <si>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</si>
  <si>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</si>
  <si>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</si>
  <si>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</si>
  <si>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</si>
  <si>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</si>
  <si>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</si>
  <si>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</si>
  <si>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</si>
  <si>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</si>
  <si>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</si>
  <si>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</si>
  <si>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</si>
  <si>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</si>
  <si>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</si>
  <si>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</si>
  <si>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</si>
  <si>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</si>
  <si>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</si>
  <si>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</si>
  <si>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</si>
  <si>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</si>
  <si>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</si>
  <si>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</si>
  <si>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</si>
  <si>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</si>
  <si>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</si>
  <si>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</si>
  <si>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</si>
  <si>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</si>
  <si>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</si>
  <si>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</si>
  <si>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</si>
  <si>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</si>
  <si>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</si>
  <si>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</si>
  <si>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</si>
  <si>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</si>
  <si>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</si>
  <si>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</si>
  <si>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</si>
  <si>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</si>
  <si>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</si>
  <si>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</si>
  <si>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</si>
  <si>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</si>
  <si>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</si>
  <si>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</si>
  <si>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</si>
  <si>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</si>
  <si>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</si>
  <si>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</si>
  <si>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</si>
  <si>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</si>
  <si>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</si>
  <si>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</si>
  <si>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</si>
  <si>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</si>
  <si>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</si>
  <si>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</si>
  <si>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</si>
  <si>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</si>
  <si>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</si>
  <si>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</si>
  <si>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</si>
  <si>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</si>
  <si>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</si>
  <si>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</si>
  <si>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</si>
  <si>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</si>
  <si>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</si>
  <si>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</si>
  <si>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</si>
  <si>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</si>
  <si>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</si>
  <si>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</si>
  <si>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</si>
  <si>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</si>
  <si>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</si>
  <si>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</si>
  <si>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</si>
  <si>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</si>
  <si>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</si>
  <si>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</si>
  <si>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</si>
  <si>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</si>
  <si>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</si>
  <si>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</si>
  <si>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</si>
  <si>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</si>
  <si>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</si>
  <si>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</si>
  <si>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</si>
  <si>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</si>
  <si>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</si>
  <si>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</si>
  <si>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</si>
  <si>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</si>
  <si>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</si>
  <si>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</si>
  <si>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</si>
  <si>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</si>
  <si>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</si>
  <si>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</si>
  <si>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</si>
  <si>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</si>
  <si>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</si>
  <si>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</si>
  <si>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</si>
  <si>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</si>
  <si>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</si>
  <si>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</si>
  <si>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</si>
  <si>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</si>
  <si>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</si>
  <si>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</si>
  <si>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</si>
  <si>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</si>
  <si>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</si>
  <si>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</si>
  <si>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</si>
  <si>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</si>
  <si>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</si>
  <si>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</si>
  <si>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</si>
  <si>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</si>
  <si>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</si>
  <si>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</si>
  <si>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</si>
  <si>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</si>
  <si>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</si>
  <si>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</si>
  <si>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</si>
  <si>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</si>
  <si>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</si>
  <si>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</si>
  <si>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</si>
  <si>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</si>
  <si>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</si>
  <si>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</si>
  <si>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</si>
  <si>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</si>
  <si>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</si>
  <si>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</si>
  <si>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</si>
  <si>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</si>
  <si>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</si>
  <si>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</si>
  <si>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</si>
  <si>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</si>
  <si>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</si>
  <si>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</si>
  <si>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</si>
  <si>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</si>
  <si>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</si>
  <si>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</si>
  <si>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</si>
  <si>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</si>
  <si>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</si>
  <si>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</si>
  <si>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</si>
  <si>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</si>
  <si>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</si>
  <si>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</si>
  <si>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</si>
  <si>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</si>
  <si>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</si>
  <si>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</si>
  <si>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</si>
  <si>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</si>
  <si>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</si>
  <si>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</si>
  <si>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</si>
  <si>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</si>
  <si>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</si>
  <si>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</si>
  <si>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</si>
  <si>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</si>
  <si>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</si>
  <si>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</si>
  <si>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</si>
  <si>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</si>
  <si>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</si>
  <si>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</si>
  <si>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</si>
  <si>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</si>
  <si>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</si>
  <si>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</si>
  <si>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</si>
  <si>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</si>
  <si>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</si>
  <si>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</si>
  <si>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</si>
  <si>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</si>
  <si>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</si>
  <si>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</si>
  <si>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</si>
  <si>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</si>
  <si>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</si>
  <si>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</si>
  <si>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</si>
  <si>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</si>
  <si>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</si>
  <si>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</si>
  <si>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</si>
  <si>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</si>
  <si>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</si>
  <si>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</si>
  <si>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</si>
  <si>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</si>
  <si>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</si>
  <si>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</si>
  <si>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</si>
  <si>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</si>
  <si>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</si>
  <si>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</si>
  <si>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</si>
  <si>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</si>
  <si>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</si>
  <si>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</si>
  <si>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</si>
  <si>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</si>
  <si>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</si>
  <si>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</si>
  <si>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</si>
  <si>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</si>
  <si>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</si>
  <si>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</si>
  <si>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</si>
  <si>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</si>
  <si>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</si>
  <si>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</si>
  <si>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</si>
  <si>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</si>
  <si>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</si>
  <si>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</si>
  <si>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</si>
  <si>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</si>
  <si>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</si>
  <si>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</si>
  <si>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</si>
  <si>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</si>
  <si>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</si>
  <si>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</si>
  <si>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</si>
  <si>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</si>
  <si>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</si>
  <si>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</si>
  <si>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</si>
  <si>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</si>
  <si>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</si>
  <si>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</si>
  <si>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</si>
  <si>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</si>
  <si>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</si>
  <si>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</si>
  <si>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</si>
  <si>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</si>
  <si>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</si>
  <si>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</si>
  <si>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</si>
  <si>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</si>
  <si>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</si>
  <si>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</si>
  <si>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</si>
  <si>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</si>
  <si>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</si>
  <si>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</si>
  <si>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</si>
  <si>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</si>
  <si>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</si>
  <si>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</si>
  <si>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</si>
  <si>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</si>
  <si>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</si>
  <si>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</si>
  <si>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</si>
  <si>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</si>
  <si>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</si>
  <si>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</si>
  <si>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</si>
  <si>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</si>
  <si>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</si>
  <si>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</si>
  <si>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</si>
  <si>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</si>
  <si>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</si>
  <si>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</si>
  <si>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</si>
  <si>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</si>
  <si>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</si>
  <si>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</si>
  <si>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</si>
  <si>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</si>
  <si>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</si>
  <si>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</si>
  <si>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</si>
  <si>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</si>
  <si>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</si>
  <si>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</si>
  <si>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</si>
  <si>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</si>
  <si>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</si>
  <si>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</si>
  <si>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</si>
  <si>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</si>
  <si>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</si>
  <si>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</si>
  <si>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</si>
  <si>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</si>
  <si>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</si>
  <si>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</si>
  <si>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</si>
  <si>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</si>
  <si>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</si>
  <si>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</si>
  <si>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</si>
  <si>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</si>
  <si>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</si>
  <si>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</si>
  <si>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</si>
  <si>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</si>
  <si>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</si>
  <si>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</si>
  <si>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</si>
  <si>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</si>
  <si>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</si>
  <si>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</si>
  <si>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</si>
  <si>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</si>
  <si>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</si>
  <si>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</si>
  <si>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</si>
  <si>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</si>
  <si>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</si>
  <si>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</si>
  <si>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</si>
  <si>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</si>
  <si>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</si>
  <si>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</si>
  <si>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</si>
  <si>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</si>
  <si>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</si>
  <si>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</si>
  <si>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</si>
  <si>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</si>
  <si>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</si>
  <si>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</si>
  <si>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</si>
  <si>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</si>
  <si>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</si>
  <si>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</si>
  <si>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</si>
  <si>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</si>
  <si>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</si>
  <si>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</si>
  <si>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</si>
  <si>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</si>
  <si>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</si>
  <si>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</si>
  <si>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</si>
  <si>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</si>
  <si>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</si>
  <si>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</si>
  <si>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</si>
  <si>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</si>
  <si>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</si>
  <si>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</si>
  <si>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</si>
  <si>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</si>
  <si>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</si>
  <si>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</si>
  <si>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</si>
  <si>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</si>
  <si>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</si>
  <si>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</si>
  <si>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</si>
  <si>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</si>
  <si>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</si>
  <si>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</si>
  <si>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</si>
  <si>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</si>
  <si>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</si>
  <si>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</si>
  <si>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</si>
  <si>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</si>
  <si>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</si>
  <si>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</si>
  <si>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</si>
  <si>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</si>
  <si>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</si>
  <si>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</si>
  <si>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</si>
  <si>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</si>
  <si>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</si>
  <si>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</si>
  <si>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</si>
  <si>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</si>
  <si>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</si>
  <si>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</si>
  <si>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</si>
  <si>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</si>
  <si>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</si>
  <si>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</si>
  <si>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</si>
  <si>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</si>
  <si>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</si>
  <si>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</si>
  <si>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</si>
  <si>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</si>
  <si>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</si>
  <si>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</si>
  <si>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</si>
  <si>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</si>
  <si>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</si>
  <si>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</si>
  <si>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</si>
  <si>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</si>
  <si>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</si>
  <si>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</si>
  <si>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</si>
  <si>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</si>
  <si>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</si>
  <si>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</si>
  <si>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</si>
  <si>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</si>
  <si>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</si>
  <si>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</si>
  <si>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</si>
  <si>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</si>
  <si>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</si>
  <si>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</si>
  <si>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</si>
  <si>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</si>
  <si>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</si>
  <si>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</si>
  <si>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</si>
  <si>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</si>
  <si>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</si>
  <si>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</si>
  <si>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</si>
  <si>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</si>
  <si>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</si>
  <si>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</si>
  <si>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</si>
  <si>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</si>
  <si>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</si>
  <si>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</si>
  <si>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</si>
  <si>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</si>
  <si>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</si>
  <si>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</si>
  <si>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</si>
  <si>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</si>
  <si>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</si>
  <si>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</si>
  <si>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</si>
  <si>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</si>
  <si>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</si>
  <si>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</si>
  <si>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</si>
  <si>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</si>
  <si>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</si>
  <si>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</si>
  <si>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</si>
  <si>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</si>
  <si>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</si>
  <si>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</si>
  <si>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</si>
  <si>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</si>
  <si>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</si>
  <si>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</si>
  <si>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</si>
  <si>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</si>
  <si>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</si>
  <si>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</si>
  <si>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</si>
  <si>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</si>
  <si>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</si>
  <si>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</si>
  <si>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</si>
  <si>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</si>
  <si>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</si>
  <si>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</si>
  <si>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</si>
  <si>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</si>
  <si>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</si>
  <si>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</si>
  <si>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</si>
  <si>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</si>
  <si>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</si>
  <si>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</si>
  <si>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</si>
  <si>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</si>
  <si>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</si>
  <si>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</si>
  <si>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</si>
  <si>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</si>
  <si>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</si>
  <si>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</si>
  <si>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</si>
  <si>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</si>
  <si>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</si>
  <si>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</si>
  <si>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</si>
  <si>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</si>
  <si>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</si>
  <si>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</si>
  <si>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</si>
  <si>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</si>
  <si>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</si>
  <si>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</si>
  <si>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</si>
  <si>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</si>
  <si>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</si>
  <si>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</si>
  <si>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</si>
  <si>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</si>
  <si>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</si>
  <si>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</si>
  <si>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</si>
  <si>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</si>
  <si>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</si>
  <si>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</si>
  <si>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</si>
  <si>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</si>
  <si>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</si>
  <si>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</si>
  <si>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</si>
  <si>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</si>
  <si>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</si>
  <si>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</si>
  <si>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</si>
  <si>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</si>
  <si>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</si>
  <si>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</si>
  <si>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</si>
  <si>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</si>
  <si>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</si>
  <si>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</si>
  <si>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</si>
  <si>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</si>
  <si>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</si>
  <si>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</si>
  <si>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</si>
  <si>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</si>
  <si>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</si>
  <si>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</si>
  <si>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</si>
  <si>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</si>
  <si>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</si>
  <si>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</si>
  <si>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</si>
  <si>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</si>
  <si>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</si>
  <si>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</si>
  <si>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</si>
  <si>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</si>
  <si>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</si>
  <si>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</si>
  <si>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</si>
  <si>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</si>
  <si>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</si>
  <si>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</si>
  <si>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</si>
  <si>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</si>
  <si>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</si>
  <si>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</si>
  <si>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</si>
  <si>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</si>
  <si>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</si>
  <si>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</si>
  <si>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</si>
  <si>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</si>
  <si>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</si>
  <si>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</si>
  <si>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</si>
  <si>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</si>
  <si>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</si>
  <si>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</si>
  <si>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</si>
  <si>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</si>
  <si>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</si>
  <si>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</si>
  <si>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</si>
  <si>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</si>
  <si>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</si>
  <si>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</si>
  <si>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</si>
  <si>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</si>
  <si>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</si>
  <si>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</si>
  <si>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</si>
  <si>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</si>
  <si>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</si>
  <si>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</si>
  <si>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</si>
  <si>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</si>
  <si>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</si>
  <si>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</si>
  <si>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</si>
  <si>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</si>
  <si>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</si>
  <si>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</si>
  <si>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</si>
  <si>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</si>
  <si>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</si>
  <si>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</si>
  <si>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</si>
  <si>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</si>
  <si>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</si>
  <si>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</si>
  <si>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</si>
  <si>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</si>
  <si>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</si>
  <si>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</si>
  <si>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</si>
  <si>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</si>
  <si>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</si>
  <si>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</si>
  <si>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</si>
  <si>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</si>
  <si>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</si>
  <si>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</si>
  <si>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</si>
  <si>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</si>
  <si>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</si>
  <si>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</si>
  <si>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</si>
  <si>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</si>
  <si>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</si>
  <si>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</si>
  <si>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</si>
  <si>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</si>
  <si>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</si>
  <si>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</si>
  <si>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</si>
  <si>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</si>
  <si>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</si>
  <si>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</si>
  <si>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</si>
  <si>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</si>
  <si>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</si>
  <si>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</si>
  <si>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</si>
  <si>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</si>
  <si>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</si>
  <si>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</si>
  <si>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</si>
  <si>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</si>
  <si>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</si>
  <si>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</si>
  <si>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</si>
  <si>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</si>
  <si>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</si>
  <si>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</si>
  <si>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</si>
  <si>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</si>
  <si>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</si>
  <si>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</si>
  <si>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</si>
  <si>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</si>
  <si>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</si>
  <si>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</si>
  <si>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</si>
  <si>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</si>
  <si>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</si>
  <si>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</si>
  <si>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</si>
  <si>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</si>
  <si>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</si>
  <si>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</si>
  <si>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</si>
  <si>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</si>
  <si>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</si>
  <si>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</si>
  <si>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</si>
  <si>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</si>
  <si>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</si>
  <si>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</si>
  <si>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</si>
  <si>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</si>
  <si>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</si>
  <si>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</si>
  <si>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</si>
  <si>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</si>
  <si>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</si>
  <si>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</si>
  <si>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</si>
  <si>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</si>
  <si>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</si>
  <si>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</si>
  <si>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</si>
  <si>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</si>
  <si>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</si>
  <si>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</si>
  <si>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</si>
  <si>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</si>
  <si>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</si>
  <si>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</si>
  <si>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</si>
  <si>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</si>
  <si>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</si>
  <si>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</si>
  <si>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</si>
  <si>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</si>
  <si>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</si>
  <si>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</si>
  <si>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</si>
  <si>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</si>
  <si>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</si>
  <si>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</si>
  <si>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</si>
  <si>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</si>
  <si>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</si>
  <si>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</si>
  <si>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</si>
  <si>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</si>
  <si>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</si>
  <si>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</si>
  <si>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</si>
  <si>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</si>
  <si>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</si>
  <si>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</si>
  <si>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</si>
  <si>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</si>
  <si>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</si>
  <si>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</si>
  <si>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</si>
  <si>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</si>
  <si>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</si>
  <si>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</si>
  <si>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</si>
  <si>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</si>
  <si>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</si>
  <si>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</si>
  <si>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</si>
  <si>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</si>
  <si>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</si>
  <si>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</si>
  <si>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</si>
  <si>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</si>
  <si>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</si>
  <si>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</si>
  <si>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</si>
  <si>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</si>
  <si>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</si>
  <si>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</si>
  <si>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</si>
  <si>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</si>
  <si>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</si>
  <si>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</si>
  <si>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</si>
  <si>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</si>
  <si>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</si>
  <si>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</si>
  <si>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</si>
  <si>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</si>
  <si>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</si>
  <si>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</si>
  <si>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</si>
  <si>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</si>
  <si>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</si>
  <si>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</si>
  <si>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</si>
  <si>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</si>
  <si>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</si>
  <si>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</si>
  <si>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</si>
  <si>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</si>
  <si>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</si>
  <si>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</si>
  <si>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</si>
  <si>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</si>
  <si>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</si>
  <si>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</si>
  <si>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</si>
  <si>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</si>
  <si>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</si>
  <si>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</si>
  <si>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</si>
  <si>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</si>
  <si>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</si>
  <si>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</si>
  <si>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</si>
  <si>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</si>
  <si>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</si>
  <si>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</si>
  <si>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</si>
  <si>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</si>
  <si>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</si>
  <si>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</si>
  <si>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</si>
  <si>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</si>
  <si>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</si>
  <si>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</si>
  <si>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</si>
  <si>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</si>
  <si>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</si>
  <si>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</si>
  <si>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</si>
  <si>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</si>
  <si>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</si>
  <si>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</si>
  <si>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</si>
  <si>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</si>
  <si>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</si>
  <si>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</si>
  <si>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</si>
  <si>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</si>
  <si>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</si>
  <si>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</si>
  <si>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</si>
  <si>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</si>
  <si>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</si>
  <si>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</si>
  <si>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</si>
  <si>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</si>
  <si>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</si>
  <si>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</si>
  <si>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</si>
  <si>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</si>
  <si>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</si>
  <si>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</si>
  <si>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</si>
  <si>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</si>
  <si>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</si>
  <si>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</si>
  <si>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</si>
  <si>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</si>
  <si>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</si>
  <si>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</si>
  <si>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</si>
  <si>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</si>
  <si>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</si>
  <si>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</si>
  <si>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</si>
  <si>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</si>
  <si>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</si>
  <si>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</si>
  <si>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</si>
  <si>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</si>
  <si>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</si>
  <si>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</si>
  <si>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</si>
  <si>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</si>
  <si>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</si>
  <si>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</si>
  <si>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</si>
  <si>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</si>
  <si>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</si>
  <si>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</si>
  <si>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</si>
  <si>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</si>
  <si>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</si>
  <si>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</si>
  <si>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</si>
  <si>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</si>
  <si>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</si>
  <si>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</si>
  <si>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</si>
  <si>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</si>
  <si>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</si>
  <si>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</si>
  <si>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</si>
  <si>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</si>
  <si>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</si>
  <si>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</si>
  <si>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</si>
  <si>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</si>
  <si>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</si>
  <si>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</si>
  <si>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</si>
  <si>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</si>
  <si>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</si>
  <si>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</si>
  <si>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</si>
  <si>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</si>
  <si>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</si>
  <si>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</si>
  <si>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</si>
  <si>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</si>
  <si>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</si>
  <si>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</si>
  <si>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</si>
  <si>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</si>
  <si>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</si>
  <si>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</si>
  <si>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</si>
  <si>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</si>
  <si>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</si>
  <si>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</si>
  <si>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</si>
  <si>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</si>
  <si>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</si>
  <si>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</si>
  <si>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</si>
  <si>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</si>
  <si>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</si>
  <si>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</si>
  <si>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</si>
  <si>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</si>
  <si>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</si>
  <si>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</si>
  <si>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</si>
  <si>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</si>
  <si>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</si>
  <si>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</si>
  <si>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</si>
  <si>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</si>
  <si>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</si>
  <si>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</si>
  <si>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</si>
  <si>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</si>
  <si>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</si>
  <si>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</si>
  <si>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</si>
  <si>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</si>
  <si>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</si>
  <si>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</si>
  <si>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</si>
  <si>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</si>
  <si>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</si>
  <si>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</si>
  <si>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</si>
  <si>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</si>
  <si>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</si>
  <si>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</si>
  <si>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</si>
  <si>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</si>
  <si>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</si>
  <si>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</si>
  <si>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</si>
  <si>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</si>
  <si>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</si>
  <si>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</si>
  <si>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</si>
  <si>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</si>
  <si>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</si>
  <si>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</si>
  <si>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</si>
  <si>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</si>
  <si>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</si>
  <si>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</si>
  <si>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</si>
  <si>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</si>
  <si>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</si>
  <si>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</si>
  <si>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</si>
  <si>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</si>
  <si>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</si>
  <si>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</si>
  <si>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</si>
  <si>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</si>
  <si>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</si>
  <si>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</si>
  <si>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</si>
  <si>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</si>
  <si>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</si>
  <si>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</si>
  <si>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</si>
  <si>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</si>
  <si>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</si>
  <si>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</si>
  <si>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</si>
  <si>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</si>
  <si>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</si>
  <si>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</si>
  <si>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</si>
  <si>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</si>
  <si>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</si>
  <si>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</si>
  <si>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</si>
  <si>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</si>
  <si>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</si>
  <si>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</si>
  <si>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</si>
  <si>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</si>
  <si>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</si>
  <si>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</si>
  <si>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</si>
  <si>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</si>
  <si>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</si>
  <si>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</si>
  <si>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</si>
  <si>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</si>
  <si>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</si>
  <si>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</si>
  <si>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</si>
  <si>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</si>
  <si>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</si>
  <si>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</si>
  <si>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</si>
  <si>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</si>
  <si>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</si>
  <si>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</si>
  <si>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</si>
  <si>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</si>
  <si>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</si>
  <si>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</si>
  <si>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</si>
  <si>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</si>
  <si>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</si>
  <si>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</si>
  <si>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</si>
  <si>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</si>
  <si>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</si>
  <si>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</si>
  <si>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</si>
  <si>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</si>
  <si>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</si>
  <si>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</si>
  <si>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</si>
  <si>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</si>
  <si>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</si>
  <si>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</si>
  <si>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</si>
  <si>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</si>
  <si>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</si>
  <si>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</si>
  <si>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</si>
  <si>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</si>
  <si>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</si>
  <si>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</si>
  <si>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</si>
  <si>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</si>
  <si>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</si>
  <si>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</si>
  <si>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</si>
  <si>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</si>
  <si>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</si>
  <si>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</si>
  <si>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</si>
  <si>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</si>
  <si>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</si>
  <si>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</si>
  <si>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</si>
  <si>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</si>
  <si>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</si>
  <si>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</si>
  <si>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</si>
  <si>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</si>
  <si>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</si>
  <si>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</si>
  <si>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</si>
  <si>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</si>
  <si>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</si>
  <si>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</si>
  <si>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</si>
  <si>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</si>
  <si>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</si>
  <si>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</si>
  <si>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</si>
  <si>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</si>
  <si>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</si>
  <si>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</si>
  <si>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</si>
  <si>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</si>
  <si>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</si>
  <si>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</si>
  <si>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</si>
  <si>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</si>
  <si>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</si>
  <si>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</si>
  <si>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</si>
  <si>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</si>
  <si>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</si>
  <si>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</si>
  <si>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</si>
  <si>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</si>
  <si>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</si>
  <si>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</si>
  <si>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</si>
  <si>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</si>
  <si>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</si>
  <si>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</si>
  <si>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</si>
  <si>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</si>
  <si>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</si>
  <si>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</si>
  <si>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</si>
  <si>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</si>
  <si>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</si>
  <si>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</si>
  <si>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</si>
  <si>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</si>
  <si>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</si>
  <si>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</si>
  <si>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</si>
  <si>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</si>
  <si>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</si>
  <si>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</si>
  <si>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</si>
  <si>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</si>
  <si>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</si>
  <si>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</si>
  <si>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</si>
  <si>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</si>
  <si>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</si>
  <si>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</si>
  <si>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</si>
  <si>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</si>
  <si>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</si>
  <si>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</si>
  <si>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</si>
  <si>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</si>
  <si>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</si>
  <si>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</si>
  <si>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</si>
  <si>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</si>
  <si>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</si>
  <si>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</si>
  <si>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</si>
  <si>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</si>
  <si>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</si>
  <si>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</si>
  <si>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</si>
  <si>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</si>
  <si>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</si>
  <si>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</si>
  <si>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</si>
  <si>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</si>
  <si>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</si>
  <si>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</si>
  <si>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</si>
  <si>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</si>
  <si>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</si>
  <si>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</si>
  <si>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</si>
  <si>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</si>
  <si>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</si>
  <si>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</si>
  <si>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</si>
  <si>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</si>
  <si>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</si>
  <si>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</si>
  <si>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</si>
  <si>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</si>
  <si>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</si>
  <si>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</si>
  <si>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</si>
  <si>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</si>
  <si>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</si>
  <si>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</si>
  <si>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</si>
  <si>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</si>
  <si>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</si>
  <si>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</si>
  <si>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</si>
  <si>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</si>
  <si>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</si>
  <si>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</si>
  <si>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</si>
  <si>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</si>
  <si>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</si>
  <si>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</si>
  <si>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</si>
  <si>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</si>
  <si>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</si>
  <si>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</si>
  <si>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</si>
  <si>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</si>
  <si>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</si>
  <si>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</si>
  <si>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</si>
  <si>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</si>
  <si>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</si>
  <si>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</si>
  <si>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</si>
  <si>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</si>
  <si>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</si>
  <si>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</si>
  <si>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</si>
  <si>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</si>
  <si>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</si>
  <si>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</si>
  <si>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</si>
  <si>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</si>
  <si>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</si>
  <si>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</si>
  <si>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</si>
  <si>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</si>
  <si>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</si>
  <si>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</si>
  <si>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</si>
  <si>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</si>
  <si>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</si>
  <si>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</si>
  <si>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</si>
  <si>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</si>
  <si>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</si>
  <si>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</si>
  <si>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</si>
  <si>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</si>
  <si>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</si>
  <si>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</si>
  <si>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</si>
  <si>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</si>
  <si>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</si>
  <si>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</si>
  <si>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</si>
  <si>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</si>
  <si>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</si>
  <si>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</si>
  <si>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</si>
  <si>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</si>
  <si>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</si>
  <si>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</si>
  <si>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</si>
  <si>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</si>
  <si>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</si>
  <si>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</si>
  <si>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</si>
  <si>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</si>
  <si>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</si>
  <si>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</si>
  <si>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</si>
  <si>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</si>
  <si>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</si>
  <si>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</si>
  <si>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</si>
  <si>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</si>
  <si>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</si>
  <si>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</si>
  <si>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</si>
  <si>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</si>
  <si>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</si>
  <si>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</si>
  <si>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</si>
  <si>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</si>
  <si>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</si>
  <si>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</si>
  <si>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</si>
  <si>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</si>
  <si>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</si>
  <si>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</si>
  <si>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</si>
  <si>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</si>
  <si>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</si>
  <si>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</si>
  <si>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</si>
  <si>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</si>
  <si>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</si>
  <si>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</si>
  <si>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</si>
  <si>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</si>
  <si>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</si>
  <si>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</si>
  <si>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</si>
  <si>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</si>
  <si>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</si>
  <si>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</si>
  <si>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</si>
  <si>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</si>
  <si>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</si>
  <si>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</si>
  <si>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</si>
  <si>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</si>
  <si>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</si>
  <si>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</si>
  <si>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</si>
  <si>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</si>
  <si>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</si>
  <si>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</si>
  <si>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</si>
  <si>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</si>
  <si>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</si>
  <si>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</si>
  <si>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</si>
  <si>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</si>
  <si>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</si>
  <si>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</si>
  <si>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</si>
  <si>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</si>
  <si>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</si>
  <si>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</si>
  <si>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</si>
  <si>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</si>
  <si>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</si>
  <si>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</si>
  <si>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</si>
  <si>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</si>
  <si>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</si>
  <si>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</si>
  <si>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</si>
  <si>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</si>
  <si>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</si>
  <si>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</si>
  <si>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</si>
  <si>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</si>
  <si>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</si>
  <si>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</si>
  <si>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</si>
  <si>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</si>
  <si>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</si>
  <si>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</si>
  <si>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</si>
  <si>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</si>
  <si>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</si>
  <si>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</si>
  <si>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</si>
  <si>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</si>
  <si>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</si>
  <si>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</si>
  <si>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</si>
  <si>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</si>
  <si>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</si>
  <si>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</si>
  <si>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</si>
  <si>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</si>
  <si>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</si>
  <si>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</si>
  <si>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</si>
  <si>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</si>
  <si>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</si>
  <si>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</si>
  <si>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</si>
  <si>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</si>
  <si>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</si>
  <si>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</si>
  <si>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</si>
  <si>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</si>
  <si>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</si>
  <si>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</si>
  <si>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</si>
  <si>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</si>
  <si>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</si>
  <si>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</si>
  <si>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</si>
  <si>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</si>
  <si>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</si>
  <si>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</si>
  <si>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</si>
  <si>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</si>
  <si>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</si>
  <si>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</si>
  <si>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</si>
  <si>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</si>
  <si>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</si>
  <si>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</si>
  <si>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</si>
  <si>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</si>
  <si>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</si>
  <si>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</si>
  <si>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</si>
  <si>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</si>
  <si>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</si>
  <si>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</si>
  <si>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</si>
  <si>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</si>
  <si>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</si>
  <si>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</si>
  <si>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</si>
  <si>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</si>
  <si>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</si>
  <si>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</si>
  <si>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</si>
  <si>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</si>
  <si>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</si>
  <si>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</si>
  <si>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</si>
  <si>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</si>
  <si>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</si>
  <si>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</si>
  <si>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</si>
  <si>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</si>
  <si>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</si>
  <si>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</si>
  <si>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</si>
  <si>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</si>
  <si>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</si>
  <si>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</si>
  <si>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</si>
  <si>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</si>
  <si>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</si>
  <si>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</si>
  <si>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</si>
  <si>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</si>
  <si>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</si>
  <si>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</si>
  <si>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</si>
  <si>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</si>
  <si>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</si>
  <si>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</si>
  <si>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</si>
  <si>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</si>
  <si>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</si>
  <si>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</si>
  <si>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</si>
  <si>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</si>
  <si>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</si>
  <si>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</si>
  <si>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</si>
  <si>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</si>
  <si>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</si>
  <si>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</si>
  <si>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</si>
  <si>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</si>
  <si>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</si>
  <si>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</si>
  <si>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</si>
  <si>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</si>
  <si>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</si>
  <si>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</si>
  <si>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</si>
  <si>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</si>
  <si>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</si>
  <si>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</si>
  <si>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</si>
  <si>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</si>
  <si>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</si>
  <si>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</si>
  <si>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</si>
  <si>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</si>
  <si>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</si>
  <si>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</si>
  <si>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</si>
  <si>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</si>
  <si>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</si>
  <si>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</si>
  <si>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</si>
  <si>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</si>
  <si>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</si>
  <si>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</si>
  <si>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</si>
  <si>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</si>
  <si>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</si>
  <si>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</si>
  <si>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</si>
  <si>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</si>
  <si>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</si>
  <si>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</si>
  <si>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</si>
  <si>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</si>
  <si>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</si>
  <si>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</si>
  <si>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</si>
  <si>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</si>
  <si>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</si>
  <si>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</si>
  <si>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</si>
  <si>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</si>
  <si>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</si>
  <si>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</si>
  <si>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</si>
  <si>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</si>
  <si>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</si>
  <si>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</si>
  <si>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</si>
  <si>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</si>
  <si>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</si>
  <si>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</si>
  <si>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</si>
  <si>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</si>
  <si>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</si>
  <si>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</si>
  <si>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</si>
  <si>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</si>
  <si>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</si>
  <si>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</si>
  <si>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</si>
  <si>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</si>
  <si>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</si>
  <si>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</si>
  <si>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</si>
  <si>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</si>
  <si>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</si>
  <si>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</si>
  <si>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</si>
  <si>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</si>
  <si>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</si>
  <si>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</si>
  <si>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</si>
  <si>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</si>
  <si>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</si>
  <si>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</si>
  <si>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</si>
  <si>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</si>
  <si>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</si>
  <si>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</si>
  <si>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</si>
  <si>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</si>
  <si>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</si>
  <si>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</si>
  <si>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</si>
  <si>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</si>
  <si>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</si>
  <si>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</si>
  <si>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</si>
  <si>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</si>
  <si>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</si>
  <si>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</si>
  <si>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</si>
  <si>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</si>
  <si>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</si>
  <si>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</si>
  <si>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</si>
  <si>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</si>
  <si>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</si>
  <si>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</si>
  <si>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</si>
  <si>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</si>
  <si>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</si>
  <si>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</si>
  <si>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</si>
  <si>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</si>
  <si>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</si>
  <si>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</si>
  <si>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</si>
  <si>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</si>
  <si>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</si>
  <si>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</si>
  <si>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</si>
  <si>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</si>
  <si>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</si>
  <si>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</si>
  <si>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</si>
  <si>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</si>
  <si>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</si>
  <si>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</si>
  <si>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</si>
  <si>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</si>
  <si>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</si>
  <si>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</si>
  <si>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</si>
  <si>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</si>
  <si>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</si>
  <si>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</si>
  <si>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</si>
  <si>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</si>
  <si>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</si>
  <si>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</si>
  <si>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</si>
  <si>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</si>
  <si>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</si>
  <si>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</si>
  <si>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</si>
  <si>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</si>
  <si>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</si>
  <si>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</si>
  <si>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</si>
  <si>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</si>
  <si>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</si>
  <si>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</si>
  <si>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</si>
  <si>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</si>
  <si>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</si>
  <si>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</si>
  <si>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</si>
  <si>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</si>
  <si>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</si>
  <si>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</si>
  <si>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</si>
  <si>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</si>
  <si>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</si>
  <si>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</si>
  <si>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</si>
  <si>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</si>
  <si>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</si>
  <si>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</si>
  <si>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</si>
  <si>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</si>
  <si>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</si>
  <si>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</si>
  <si>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</si>
  <si>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</si>
  <si>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</si>
  <si>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</si>
  <si>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</si>
  <si>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</si>
  <si>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</si>
  <si>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</si>
  <si>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</si>
  <si>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</si>
  <si>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</si>
  <si>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</si>
  <si>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</si>
  <si>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</si>
  <si>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</si>
  <si>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</si>
  <si>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</si>
  <si>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</si>
  <si>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</si>
  <si>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</si>
  <si>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</si>
  <si>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</si>
  <si>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</si>
  <si>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</si>
  <si>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</si>
  <si>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</si>
  <si>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</si>
  <si>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</si>
  <si>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</si>
  <si>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</si>
  <si>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</si>
  <si>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</si>
  <si>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</si>
  <si>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</si>
  <si>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</si>
  <si>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</si>
  <si>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</si>
  <si>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</si>
  <si>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</si>
  <si>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</si>
  <si>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</si>
  <si>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</si>
  <si>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</si>
  <si>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</si>
  <si>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</si>
  <si>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</si>
  <si>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</si>
  <si>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</si>
  <si>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</si>
  <si>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</si>
  <si>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</si>
  <si>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</si>
  <si>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</si>
  <si>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</si>
  <si>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</si>
  <si>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</si>
  <si>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</si>
  <si>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</si>
  <si>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</si>
  <si>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</si>
  <si>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</si>
  <si>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</si>
  <si>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</si>
  <si>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</si>
  <si>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</si>
  <si>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</si>
  <si>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</si>
  <si>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</si>
  <si>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</si>
  <si>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</si>
  <si>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</si>
  <si>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</si>
  <si>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</si>
  <si>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</si>
  <si>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</si>
  <si>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</si>
  <si>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</si>
  <si>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</si>
  <si>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</si>
  <si>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</si>
  <si>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</si>
  <si>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</si>
  <si>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</si>
  <si>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</si>
  <si>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</si>
  <si>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</si>
  <si>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</si>
  <si>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</si>
  <si>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</si>
  <si>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</si>
  <si>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</si>
  <si>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</si>
  <si>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</si>
  <si>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</si>
  <si>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</si>
  <si>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</si>
  <si>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</si>
  <si>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</si>
  <si>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</si>
  <si>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</si>
  <si>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</si>
  <si>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</si>
  <si>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</si>
  <si>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</si>
  <si>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</si>
  <si>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</si>
  <si>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</si>
  <si>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</si>
  <si>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</si>
  <si>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</si>
  <si>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</si>
  <si>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</si>
  <si>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</si>
  <si>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</si>
  <si>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</si>
  <si>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</si>
  <si>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</si>
  <si>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</si>
  <si>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</si>
  <si>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</si>
  <si>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</si>
  <si>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</si>
  <si>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</si>
  <si>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</si>
  <si>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</si>
  <si>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</si>
  <si>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</si>
  <si>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</si>
  <si>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</si>
  <si>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</si>
  <si>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</si>
  <si>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</si>
  <si>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</si>
  <si>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</si>
  <si>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</si>
  <si>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</si>
  <si>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</si>
  <si>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</si>
  <si>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</si>
  <si>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</si>
  <si>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</si>
  <si>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</si>
  <si>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</si>
  <si>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</si>
  <si>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</si>
  <si>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</si>
  <si>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</si>
  <si>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</si>
  <si>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</si>
  <si>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</si>
  <si>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</si>
  <si>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</si>
  <si>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</si>
  <si>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</si>
  <si>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</si>
  <si>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</si>
  <si>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</si>
  <si>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</si>
  <si>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</si>
  <si>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</si>
  <si>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</si>
  <si>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</si>
  <si>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</si>
  <si>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</si>
  <si>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</si>
  <si>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</si>
  <si>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</si>
  <si>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</si>
  <si>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</si>
  <si>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</si>
  <si>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</si>
  <si>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</si>
  <si>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</si>
  <si>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</si>
  <si>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</si>
  <si>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</si>
  <si>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</si>
  <si>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</si>
  <si>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</si>
  <si>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</si>
  <si>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</si>
  <si>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</si>
  <si>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</si>
  <si>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</si>
  <si>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</si>
  <si>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</si>
  <si>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</si>
  <si>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</si>
  <si>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</si>
  <si>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</si>
  <si>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</si>
  <si>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</si>
  <si>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</si>
  <si>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</si>
  <si>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</si>
  <si>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</si>
  <si>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</si>
  <si>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</si>
  <si>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</si>
  <si>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</si>
  <si>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</si>
  <si>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</si>
  <si>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</si>
  <si>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</si>
  <si>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</si>
  <si>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</si>
  <si>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</si>
  <si>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</si>
  <si>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</si>
  <si>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</si>
  <si>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</si>
  <si>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</si>
  <si>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</si>
  <si>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</si>
  <si>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</si>
  <si>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</si>
  <si>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</si>
  <si>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</si>
  <si>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</si>
  <si>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</si>
  <si>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</si>
  <si>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</si>
  <si>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</si>
  <si>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</si>
  <si>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</si>
  <si>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</si>
  <si>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</si>
  <si>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</si>
  <si>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</si>
  <si>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</si>
  <si>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</si>
  <si>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</si>
  <si>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</si>
  <si>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</si>
  <si>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</si>
  <si>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</si>
  <si>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</si>
  <si>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</si>
  <si>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</si>
  <si>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</si>
  <si>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</si>
  <si>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</si>
  <si>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</si>
  <si>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</si>
  <si>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</si>
  <si>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</si>
  <si>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</si>
  <si>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</si>
  <si>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</si>
  <si>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</si>
  <si>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</si>
  <si>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</si>
  <si>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</si>
  <si>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</si>
  <si>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</si>
  <si>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</si>
  <si>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</si>
  <si>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</si>
  <si>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</si>
  <si>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</si>
  <si>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</si>
  <si>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</si>
  <si>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</si>
  <si>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</si>
  <si>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</si>
  <si>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</si>
  <si>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</si>
  <si>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</si>
  <si>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</si>
  <si>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</si>
  <si>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</si>
  <si>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</si>
  <si>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</si>
  <si>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</si>
  <si>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</si>
  <si>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</si>
  <si>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</si>
  <si>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</si>
  <si>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</si>
  <si>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</si>
  <si>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</si>
  <si>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</si>
  <si>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</si>
  <si>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</si>
  <si>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</si>
  <si>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</si>
  <si>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</si>
  <si>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</si>
  <si>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</si>
  <si>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</si>
  <si>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</si>
  <si>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</si>
  <si>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</si>
  <si>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</si>
  <si>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</si>
  <si>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</si>
  <si>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</si>
  <si>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</si>
  <si>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</si>
  <si>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</si>
  <si>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</si>
  <si>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</si>
  <si>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</si>
  <si>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</si>
  <si>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</si>
  <si>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</si>
  <si>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</si>
  <si>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</si>
  <si>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</si>
  <si>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</si>
  <si>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</si>
  <si>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</si>
  <si>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</si>
  <si>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</si>
  <si>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</si>
  <si>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</si>
  <si>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</si>
  <si>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</si>
  <si>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</si>
  <si>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</si>
  <si>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</si>
  <si>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</si>
  <si>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</si>
  <si>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</si>
  <si>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</si>
  <si>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</si>
  <si>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</si>
  <si>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</si>
  <si>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</si>
  <si>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</si>
  <si>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</si>
  <si>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</si>
  <si>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</si>
  <si>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</si>
  <si>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</si>
  <si>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</si>
  <si>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</si>
  <si>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</si>
  <si>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</si>
  <si>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</si>
  <si>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</si>
  <si>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</si>
  <si>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</si>
  <si>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</si>
  <si>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</si>
  <si>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</si>
  <si>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</si>
  <si>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</si>
  <si>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</si>
  <si>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</si>
  <si>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</si>
  <si>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</si>
  <si>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</si>
  <si>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</si>
  <si>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</si>
  <si>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</si>
  <si>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</si>
  <si>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</si>
  <si>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</si>
  <si>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</si>
  <si>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</si>
  <si>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</si>
  <si>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</si>
  <si>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</si>
  <si>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</si>
  <si>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</si>
  <si>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</si>
  <si>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</si>
  <si>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</si>
  <si>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</si>
  <si>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</si>
  <si>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</si>
  <si>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</si>
  <si>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</si>
  <si>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</si>
  <si>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</si>
  <si>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</si>
  <si>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</si>
  <si>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</si>
  <si>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</si>
  <si>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</si>
  <si>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</si>
  <si>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</si>
  <si>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</si>
  <si>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</si>
  <si>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</si>
  <si>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</si>
  <si>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</si>
  <si>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</si>
  <si>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</si>
  <si>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</si>
  <si>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</si>
  <si>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</si>
  <si>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</si>
  <si>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</si>
  <si>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</si>
  <si>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</si>
  <si>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</si>
  <si>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</si>
  <si>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</si>
  <si>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</si>
  <si>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</si>
  <si>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</si>
  <si>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</si>
  <si>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</si>
  <si>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</si>
  <si>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</si>
  <si>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</si>
  <si>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</si>
  <si>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</si>
  <si>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</si>
  <si>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</si>
  <si>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</si>
  <si>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</si>
  <si>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</si>
  <si>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</si>
  <si>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</si>
  <si>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</si>
  <si>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</si>
  <si>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</si>
  <si>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</si>
  <si>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</si>
  <si>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</si>
  <si>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</si>
  <si>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</si>
  <si>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</si>
  <si>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</si>
  <si>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</si>
  <si>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</si>
  <si>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</si>
  <si>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</si>
  <si>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</si>
  <si>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</si>
  <si>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</si>
  <si>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</si>
  <si>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</si>
  <si>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</si>
  <si>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</si>
  <si>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</si>
  <si>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</si>
  <si>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</si>
  <si>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</si>
  <si>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</si>
  <si>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</si>
  <si>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</si>
  <si>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</si>
  <si>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</si>
  <si>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</si>
  <si>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</si>
  <si>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</si>
  <si>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</si>
  <si>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</si>
  <si>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</si>
  <si>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</si>
  <si>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</si>
  <si>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</si>
  <si>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</si>
  <si>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</si>
  <si>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</si>
  <si>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</si>
  <si>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</si>
  <si>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</si>
  <si>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</si>
  <si>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</si>
  <si>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</si>
  <si>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</si>
  <si>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</si>
  <si>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</si>
  <si>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</si>
  <si>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</si>
  <si>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</si>
  <si>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</si>
  <si>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</si>
  <si>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</si>
  <si>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</si>
  <si>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</si>
  <si>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</si>
  <si>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</si>
  <si>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</si>
  <si>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</si>
  <si>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</si>
  <si>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</si>
  <si>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</si>
  <si>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</si>
  <si>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</si>
  <si>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</si>
  <si>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</si>
  <si>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</si>
  <si>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</si>
  <si>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</si>
  <si>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</si>
  <si>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</si>
  <si>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</si>
  <si>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</si>
  <si>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</si>
  <si>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</si>
  <si>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</si>
  <si>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</si>
  <si>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</si>
  <si>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</si>
  <si>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</si>
  <si>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</si>
  <si>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</si>
  <si>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</si>
  <si>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</si>
  <si>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</si>
  <si>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</si>
  <si>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</si>
  <si>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</si>
  <si>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</si>
  <si>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</si>
  <si>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</si>
  <si>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</si>
  <si>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</si>
  <si>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</si>
  <si>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</si>
  <si>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</si>
  <si>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</si>
  <si>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</si>
  <si>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</si>
  <si>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</si>
  <si>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</si>
  <si>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</si>
  <si>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</si>
  <si>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</si>
  <si>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</si>
  <si>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</si>
  <si>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</si>
  <si>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</si>
  <si>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</si>
  <si>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</si>
  <si>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</si>
  <si>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</si>
  <si>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</si>
  <si>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</si>
  <si>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</si>
  <si>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</si>
  <si>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</si>
  <si>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</si>
  <si>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</si>
  <si>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</si>
  <si>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</si>
  <si>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</si>
  <si>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</si>
  <si>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</si>
  <si>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</si>
  <si>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</si>
  <si>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</si>
  <si>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</si>
  <si>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</si>
  <si>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</si>
  <si>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</si>
  <si>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</si>
  <si>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</si>
  <si>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</si>
  <si>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</si>
  <si>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</si>
  <si>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</si>
  <si>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</si>
  <si>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</si>
  <si>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</si>
  <si>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</si>
  <si>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</si>
  <si>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</si>
  <si>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</si>
  <si>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</si>
  <si>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</si>
  <si>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</si>
  <si>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</si>
  <si>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</si>
  <si>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</si>
  <si>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</si>
  <si>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</si>
  <si>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</si>
  <si>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</si>
  <si>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</si>
  <si>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</si>
  <si>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</si>
  <si>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</si>
  <si>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</si>
  <si>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</si>
  <si>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</si>
  <si>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</si>
  <si>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</si>
  <si>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</si>
  <si>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</si>
  <si>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</si>
  <si>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</si>
  <si>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</si>
  <si>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</si>
  <si>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</si>
  <si>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</si>
  <si>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</si>
  <si>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</si>
  <si>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</si>
  <si>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</si>
  <si>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</si>
  <si>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</si>
  <si>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</si>
  <si>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</si>
  <si>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</si>
  <si>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</si>
  <si>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</si>
  <si>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</si>
  <si>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</si>
  <si>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</si>
  <si>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</si>
  <si>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</si>
  <si>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</si>
  <si>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</si>
  <si>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</si>
  <si>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</si>
  <si>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</si>
  <si>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</si>
  <si>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</si>
  <si>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</si>
  <si>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</si>
  <si>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</si>
  <si>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</si>
  <si>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</si>
  <si>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</si>
  <si>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</si>
  <si>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</si>
  <si>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</si>
  <si>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</si>
  <si>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</si>
  <si>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</si>
  <si>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</si>
  <si>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</si>
  <si>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</si>
  <si>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</si>
  <si>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</si>
  <si>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</si>
  <si>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</si>
  <si>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</si>
  <si>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</si>
  <si>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</si>
  <si>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</si>
  <si>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</si>
  <si>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</si>
  <si>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</si>
  <si>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</si>
  <si>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</si>
  <si>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</si>
  <si>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</si>
  <si>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</si>
  <si>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</si>
  <si>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</si>
  <si>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</si>
  <si>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</si>
  <si>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</si>
  <si>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</si>
  <si>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</si>
  <si>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</si>
  <si>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</si>
  <si>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</si>
  <si>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</si>
  <si>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</si>
  <si>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</si>
  <si>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</si>
  <si>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</si>
  <si>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</si>
  <si>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</si>
  <si>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</si>
  <si>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</si>
  <si>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</si>
  <si>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</si>
  <si>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</si>
  <si>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</si>
  <si>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</si>
  <si>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</si>
  <si>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</si>
  <si>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</si>
  <si>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</si>
  <si>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</si>
  <si>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</si>
  <si>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</si>
  <si>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</si>
  <si>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</si>
  <si>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</si>
  <si>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</si>
  <si>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</si>
  <si>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</si>
  <si>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</si>
  <si>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</si>
  <si>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</si>
  <si>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</si>
  <si>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</si>
  <si>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</si>
  <si>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</si>
  <si>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</si>
  <si>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</si>
  <si>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</si>
  <si>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</si>
  <si>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</si>
  <si>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</si>
  <si>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</si>
  <si>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</si>
  <si>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</si>
  <si>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</si>
  <si>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</si>
  <si>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</si>
  <si>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</si>
  <si>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</si>
  <si>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</si>
  <si>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</si>
  <si>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</si>
  <si>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</si>
  <si>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</si>
  <si>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</si>
  <si>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</si>
  <si>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</si>
  <si>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</si>
  <si>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</si>
  <si>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</si>
  <si>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</si>
  <si>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</si>
  <si>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</si>
  <si>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</si>
  <si>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</si>
  <si>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</si>
  <si>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</si>
  <si>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</si>
  <si>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</si>
  <si>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</si>
  <si>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</si>
  <si>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</si>
  <si>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</si>
  <si>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</si>
  <si>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</si>
  <si>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</si>
  <si>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</si>
  <si>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</si>
  <si>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</si>
  <si>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</si>
  <si>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</si>
  <si>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</si>
  <si>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</si>
  <si>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</si>
  <si>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</si>
  <si>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</si>
  <si>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</si>
  <si>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</si>
  <si>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</si>
  <si>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</si>
  <si>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</si>
  <si>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</si>
  <si>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</si>
  <si>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</si>
  <si>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</si>
  <si>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</si>
  <si>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</si>
  <si>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</si>
  <si>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</si>
  <si>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</si>
  <si>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</si>
  <si>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</si>
  <si>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</si>
  <si>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</si>
  <si>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</si>
  <si>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</si>
  <si>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</si>
  <si>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</si>
  <si>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</si>
  <si>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</si>
  <si>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</si>
  <si>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</si>
  <si>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</si>
  <si>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</si>
  <si>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</si>
  <si>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</si>
  <si>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</si>
  <si>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</si>
  <si>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</si>
  <si>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</si>
  <si>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</si>
  <si>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</si>
  <si>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</si>
  <si>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</si>
  <si>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</si>
  <si>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</si>
  <si>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</si>
  <si>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</si>
  <si>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</si>
  <si>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</si>
  <si>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</si>
  <si>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</si>
  <si>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</si>
  <si>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</si>
  <si>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</si>
  <si>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</si>
  <si>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</si>
  <si>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</si>
  <si>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</si>
  <si>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</si>
  <si>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</si>
  <si>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</si>
  <si>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</si>
  <si>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</si>
  <si>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</si>
  <si>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</si>
  <si>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</si>
  <si>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</si>
  <si>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</si>
  <si>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</si>
  <si>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</si>
  <si>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</si>
  <si>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</si>
  <si>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</si>
  <si>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</si>
  <si>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</si>
  <si>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</si>
  <si>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</si>
  <si>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</si>
  <si>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</si>
  <si>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</si>
  <si>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</si>
  <si>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</si>
  <si>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</si>
  <si>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</si>
  <si>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</si>
  <si>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</si>
  <si>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</si>
  <si>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</si>
  <si>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</si>
  <si>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</si>
  <si>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</si>
  <si>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</si>
  <si>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</si>
  <si>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</si>
  <si>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</si>
  <si>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</si>
  <si>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</si>
  <si>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</si>
  <si>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</si>
  <si>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</si>
  <si>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</si>
  <si>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</si>
  <si>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</si>
  <si>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</si>
  <si>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</si>
  <si>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</si>
  <si>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</si>
  <si>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</si>
  <si>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</si>
  <si>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</si>
  <si>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</si>
  <si>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</si>
  <si>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</si>
  <si>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</si>
  <si>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</si>
  <si>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</si>
  <si>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</si>
  <si>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</si>
  <si>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</si>
  <si>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</si>
  <si>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</si>
  <si>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</si>
  <si>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</si>
  <si>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</si>
  <si>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</si>
  <si>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</si>
  <si>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</si>
  <si>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</si>
  <si>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</si>
  <si>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</si>
  <si>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</si>
  <si>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</si>
  <si>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</si>
  <si>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</si>
  <si>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</si>
  <si>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</si>
  <si>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</si>
  <si>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</si>
  <si>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</si>
  <si>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</si>
  <si>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</si>
  <si>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</si>
  <si>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</si>
  <si>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</si>
  <si>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</si>
  <si>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</si>
  <si>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</si>
  <si>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</si>
  <si>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</si>
  <si>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</si>
  <si>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</si>
  <si>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</si>
  <si>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</si>
  <si>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</si>
  <si>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</si>
  <si>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</si>
  <si>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</si>
  <si>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</si>
  <si>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</si>
  <si>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</si>
  <si>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</si>
  <si>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</si>
  <si>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</si>
  <si>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</si>
  <si>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</si>
  <si>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</si>
  <si>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</si>
  <si>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</si>
  <si>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</si>
  <si>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</si>
  <si>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</si>
  <si>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</si>
  <si>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</si>
  <si>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</si>
  <si>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</si>
  <si>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</si>
  <si>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</si>
  <si>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</si>
  <si>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</si>
  <si>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</si>
  <si>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</si>
  <si>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</si>
  <si>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</si>
  <si>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</si>
  <si>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</si>
  <si>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</si>
  <si>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</si>
  <si>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</si>
  <si>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</si>
  <si>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</si>
  <si>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</si>
  <si>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</si>
  <si>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</si>
  <si>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</si>
  <si>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</si>
  <si>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</si>
  <si>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</si>
  <si>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</si>
  <si>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</si>
  <si>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</si>
  <si>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</si>
  <si>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</si>
  <si>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</si>
  <si>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</si>
  <si>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</si>
  <si>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</si>
  <si>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</si>
  <si>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</si>
  <si>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</si>
  <si>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</si>
  <si>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</si>
  <si>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</si>
  <si>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</si>
  <si>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</si>
  <si>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</si>
  <si>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</si>
  <si>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</si>
  <si>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</si>
  <si>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</si>
  <si>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</si>
  <si>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</si>
  <si>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</si>
  <si>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</si>
  <si>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</si>
  <si>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</si>
  <si>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</si>
  <si>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</si>
  <si>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</si>
  <si>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</si>
  <si>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</si>
  <si>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</si>
  <si>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</si>
  <si>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</si>
  <si>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</si>
  <si>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</si>
  <si>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</si>
  <si>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</si>
  <si>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</si>
  <si>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</si>
  <si>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</si>
  <si>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</si>
  <si>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</si>
  <si>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</si>
  <si>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</si>
  <si>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</si>
  <si>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</si>
  <si>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</si>
  <si>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</si>
  <si>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</si>
  <si>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</si>
  <si>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</si>
  <si>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</si>
  <si>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</si>
  <si>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</si>
  <si>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</si>
  <si>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</si>
  <si>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</si>
  <si>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</si>
  <si>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</si>
  <si>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</si>
  <si>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</si>
  <si>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</si>
  <si>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</si>
  <si>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</si>
  <si>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</si>
  <si>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</si>
  <si>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</si>
  <si>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</si>
  <si>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</si>
  <si>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</si>
  <si>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</si>
  <si>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</si>
  <si>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</si>
  <si>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</si>
  <si>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</si>
  <si>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</si>
  <si>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</si>
  <si>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</si>
  <si>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</si>
  <si>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</si>
  <si>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</si>
  <si>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</si>
  <si>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</si>
  <si>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</si>
  <si>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</si>
  <si>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</si>
  <si>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</si>
  <si>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</si>
  <si>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</si>
  <si>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</si>
  <si>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</si>
  <si>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</si>
  <si>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</si>
  <si>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</si>
  <si>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</si>
  <si>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</si>
  <si>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</si>
  <si>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</si>
  <si>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</si>
  <si>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</si>
  <si>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</si>
  <si>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</si>
  <si>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</si>
  <si>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</si>
  <si>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</si>
  <si>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</si>
  <si>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</si>
  <si>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</si>
  <si>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</si>
  <si>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</si>
  <si>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</si>
  <si>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</si>
  <si>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</si>
  <si>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</si>
  <si>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</si>
  <si>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</si>
  <si>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</si>
  <si>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</si>
  <si>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</si>
  <si>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</si>
  <si>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</si>
  <si>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</si>
  <si>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</si>
  <si>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</si>
  <si>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</si>
  <si>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</si>
  <si>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</si>
  <si>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</si>
  <si>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</si>
  <si>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</si>
  <si>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</si>
  <si>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</si>
  <si>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</si>
  <si>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</si>
  <si>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</si>
  <si>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</si>
  <si>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</si>
  <si>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</si>
  <si>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</si>
  <si>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</si>
  <si>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</si>
  <si>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</si>
  <si>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</si>
  <si>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</si>
  <si>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</si>
  <si>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</si>
  <si>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</si>
  <si>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</si>
  <si>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</si>
  <si>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</si>
  <si>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</si>
  <si>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</si>
  <si>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</si>
  <si>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</si>
  <si>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</si>
  <si>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</si>
  <si>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</si>
  <si>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</si>
  <si>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</si>
  <si>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</si>
  <si>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</si>
  <si>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</si>
  <si>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</si>
  <si>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</si>
  <si>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</si>
  <si>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</si>
  <si>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</si>
  <si>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</si>
  <si>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</si>
  <si>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</si>
  <si>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</si>
  <si>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</si>
  <si>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</si>
  <si>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</si>
  <si>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</si>
  <si>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</si>
  <si>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</si>
  <si>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</si>
  <si>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</si>
  <si>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</si>
  <si>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</si>
  <si>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</si>
  <si>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</si>
  <si>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</si>
  <si>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</si>
  <si>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</si>
  <si>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</si>
  <si>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</si>
  <si>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</si>
  <si>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</si>
  <si>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</si>
  <si>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</si>
  <si>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</si>
  <si>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</si>
  <si>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</si>
  <si>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</si>
  <si>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</si>
  <si>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</si>
  <si>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</si>
  <si>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</si>
  <si>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</si>
  <si>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</si>
  <si>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</si>
  <si>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</si>
  <si>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</si>
  <si>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</si>
  <si>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</si>
  <si>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</si>
  <si>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</si>
  <si>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</si>
  <si>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</si>
  <si>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</si>
  <si>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</si>
  <si>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</si>
  <si>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</si>
  <si>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</si>
  <si>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</si>
  <si>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</si>
  <si>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</si>
  <si>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</si>
  <si>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</si>
  <si>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</si>
  <si>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</si>
  <si>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</si>
  <si>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</si>
  <si>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</si>
  <si>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</si>
  <si>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</si>
  <si>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</si>
  <si>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</si>
  <si>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</si>
  <si>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</si>
  <si>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</si>
  <si>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</si>
  <si>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</si>
  <si>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</si>
  <si>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</si>
  <si>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</si>
  <si>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</si>
  <si>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</si>
  <si>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</si>
  <si>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</si>
  <si>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</si>
  <si>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</si>
  <si>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</si>
  <si>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</si>
  <si>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</si>
  <si>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</si>
  <si>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</si>
  <si>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</si>
  <si>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</si>
  <si>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</si>
  <si>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</si>
  <si>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</si>
  <si>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</si>
  <si>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</si>
  <si>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</si>
  <si>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</si>
  <si>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</si>
  <si>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</si>
  <si>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</si>
  <si>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</si>
  <si>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</si>
  <si>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</si>
  <si>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</si>
  <si>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</si>
  <si>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</si>
  <si>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</si>
  <si>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</si>
  <si>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</si>
  <si>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</si>
  <si>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</si>
  <si>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</si>
  <si>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</si>
  <si>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</si>
  <si>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</si>
  <si>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</si>
  <si>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</si>
  <si>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</si>
  <si>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</si>
  <si>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</si>
  <si>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</si>
  <si>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</si>
  <si>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</si>
  <si>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</si>
  <si>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</si>
  <si>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</si>
  <si>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</si>
  <si>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</si>
  <si>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</si>
  <si>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</si>
  <si>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</si>
  <si>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</si>
  <si>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</si>
  <si>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</si>
  <si>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</si>
  <si>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</si>
  <si>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</si>
  <si>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</si>
  <si>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</si>
  <si>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</si>
  <si>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</si>
  <si>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</si>
  <si>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</si>
  <si>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</si>
  <si>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</si>
  <si>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</si>
  <si>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</si>
  <si>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</si>
  <si>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</si>
  <si>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</si>
  <si>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</si>
  <si>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</si>
  <si>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</si>
  <si>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</si>
  <si>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</si>
  <si>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</si>
  <si>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</si>
  <si>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</si>
  <si>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</si>
  <si>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</si>
  <si>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</si>
  <si>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</si>
  <si>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</si>
  <si>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</si>
  <si>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</si>
  <si>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</si>
  <si>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</si>
  <si>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</si>
  <si>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</si>
  <si>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</si>
  <si>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</si>
  <si>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</si>
  <si>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</si>
  <si>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</si>
  <si>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</si>
  <si>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</si>
  <si>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</si>
  <si>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</si>
  <si>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</si>
  <si>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</si>
  <si>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</si>
  <si>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</si>
  <si>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</si>
  <si>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</si>
  <si>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</si>
  <si>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</si>
  <si>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</si>
  <si>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</si>
  <si>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</si>
  <si>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</si>
  <si>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</si>
  <si>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</si>
  <si>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</si>
  <si>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</si>
  <si>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</si>
  <si>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</si>
  <si>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</si>
  <si>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</si>
  <si>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</si>
  <si>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</si>
  <si>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</si>
  <si>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</si>
  <si>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</si>
  <si>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</si>
  <si>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</si>
  <si>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</si>
  <si>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</si>
  <si>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</si>
  <si>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</si>
  <si>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</si>
  <si>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</si>
  <si>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</si>
  <si>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</si>
  <si>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</si>
  <si>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</si>
  <si>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</si>
  <si>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</si>
  <si>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</si>
  <si>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</si>
  <si>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</si>
  <si>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</si>
  <si>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</si>
  <si>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</si>
  <si>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</si>
  <si>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</si>
  <si>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</si>
  <si>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</si>
  <si>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</si>
  <si>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</si>
  <si>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</si>
  <si>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</si>
  <si>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</si>
  <si>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</si>
  <si>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</si>
  <si>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</si>
  <si>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</si>
  <si>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</si>
  <si>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</si>
  <si>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</si>
  <si>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</si>
  <si>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</si>
  <si>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</si>
  <si>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</si>
  <si>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</si>
  <si>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</si>
  <si>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</si>
  <si>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</si>
  <si>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</si>
  <si>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</si>
  <si>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</si>
  <si>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</si>
  <si>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</si>
  <si>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</si>
  <si>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</si>
  <si>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</si>
  <si>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</si>
  <si>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</si>
  <si>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</si>
  <si>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</si>
  <si>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</si>
  <si>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</si>
  <si>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</si>
  <si>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</si>
  <si>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</si>
  <si>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</si>
  <si>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</si>
  <si>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</si>
  <si>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</si>
  <si>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</si>
  <si>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</si>
  <si>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</si>
  <si>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</si>
  <si>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</si>
  <si>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</si>
  <si>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</si>
  <si>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</si>
  <si>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</si>
  <si>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</si>
  <si>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</si>
  <si>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</si>
  <si>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</si>
  <si>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</si>
  <si>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</si>
  <si>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</si>
  <si>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</si>
  <si>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</si>
  <si>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</si>
  <si>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</si>
  <si>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</si>
  <si>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</si>
  <si>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</si>
  <si>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</si>
  <si>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</si>
  <si>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</si>
  <si>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</si>
  <si>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</si>
  <si>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</si>
  <si>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</si>
  <si>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</si>
  <si>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</si>
  <si>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</si>
  <si>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</si>
  <si>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</si>
  <si>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</si>
  <si>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</si>
  <si>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</si>
  <si>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</si>
  <si>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</si>
  <si>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</si>
  <si>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</si>
  <si>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</si>
  <si>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</si>
  <si>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</si>
  <si>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</si>
  <si>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</si>
  <si>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</si>
  <si>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</si>
  <si>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</si>
  <si>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</si>
  <si>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</si>
  <si>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</si>
  <si>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</si>
  <si>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</si>
  <si>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</si>
  <si>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</si>
  <si>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</si>
  <si>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</si>
  <si>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</si>
  <si>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</si>
  <si>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</si>
  <si>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</si>
  <si>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</si>
  <si>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</si>
  <si>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</si>
  <si>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</si>
  <si>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</si>
  <si>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</si>
  <si>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</si>
  <si>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</si>
  <si>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</si>
  <si>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</si>
  <si>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</si>
  <si>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</si>
  <si>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</si>
  <si>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</si>
  <si>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</si>
  <si>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</si>
  <si>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</si>
  <si>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</si>
  <si>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</si>
  <si>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</si>
  <si>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</si>
  <si>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</si>
  <si>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</si>
  <si>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</si>
  <si>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</si>
  <si>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</si>
  <si>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</si>
  <si>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</si>
  <si>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</si>
  <si>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</si>
  <si>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</si>
  <si>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</si>
  <si>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</si>
  <si>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</si>
  <si>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</si>
  <si>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</si>
  <si>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</si>
  <si>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</si>
  <si>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</si>
  <si>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</si>
  <si>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</si>
  <si>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</si>
  <si>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</si>
  <si>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</si>
  <si>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</si>
  <si>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</si>
  <si>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</si>
  <si>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</si>
  <si>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</si>
  <si>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</si>
  <si>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</si>
  <si>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</si>
  <si>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</si>
  <si>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</si>
  <si>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</si>
  <si>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</si>
  <si>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</si>
  <si>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</si>
  <si>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</si>
  <si>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</si>
  <si>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</si>
  <si>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</si>
  <si>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</si>
  <si>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</si>
  <si>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</si>
  <si>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</si>
  <si>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</si>
  <si>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</si>
  <si>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</si>
  <si>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</si>
  <si>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</si>
  <si>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</si>
  <si>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</si>
  <si>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</si>
  <si>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</si>
  <si>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</si>
  <si>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</si>
  <si>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</si>
  <si>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</si>
  <si>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</si>
  <si>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</si>
  <si>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</si>
  <si>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</si>
  <si>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</si>
  <si>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</si>
  <si>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</si>
  <si>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</si>
  <si>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</si>
  <si>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</si>
  <si>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</si>
  <si>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</si>
  <si>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</si>
  <si>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</si>
  <si>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</si>
  <si>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</si>
  <si>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</si>
  <si>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</si>
  <si>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</si>
  <si>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</si>
  <si>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</si>
  <si>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</si>
  <si>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</si>
  <si>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</si>
  <si>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</si>
  <si>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</si>
  <si>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</si>
  <si>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</si>
  <si>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</si>
  <si>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</si>
  <si>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</si>
  <si>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</si>
  <si>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</si>
  <si>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</si>
  <si>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</si>
  <si>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</si>
  <si>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</si>
  <si>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</si>
  <si>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</si>
  <si>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</si>
  <si>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</si>
  <si>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</si>
  <si>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</si>
  <si>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</si>
  <si>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</si>
  <si>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</si>
  <si>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</si>
  <si>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</si>
  <si>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</si>
  <si>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</si>
  <si>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</si>
  <si>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</si>
  <si>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</si>
  <si>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</si>
  <si>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</si>
  <si>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</si>
  <si>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</si>
  <si>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</si>
  <si>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</si>
  <si>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</si>
  <si>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</si>
  <si>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</si>
  <si>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</si>
  <si>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</si>
  <si>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</si>
  <si>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</si>
  <si>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</si>
  <si>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</si>
  <si>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</si>
  <si>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</si>
  <si>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</si>
  <si>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</si>
  <si>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</si>
  <si>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</si>
  <si>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</si>
  <si>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</si>
  <si>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</si>
  <si>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</si>
  <si>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</si>
  <si>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</si>
  <si>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</si>
  <si>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</si>
  <si>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</si>
  <si>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</si>
  <si>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</si>
  <si>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</si>
  <si>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</si>
  <si>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</si>
  <si>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</si>
  <si>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</si>
  <si>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</si>
  <si>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</si>
  <si>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</si>
  <si>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</si>
  <si>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</si>
  <si>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</si>
  <si>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</si>
  <si>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</si>
  <si>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</si>
  <si>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</si>
  <si>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</si>
  <si>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</si>
  <si>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</si>
  <si>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</si>
  <si>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</si>
  <si>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</si>
  <si>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</si>
  <si>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</si>
  <si>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</si>
  <si>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</si>
  <si>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</si>
  <si>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</si>
  <si>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</si>
  <si>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</si>
  <si>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</si>
  <si>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</si>
  <si>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</si>
  <si>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</si>
  <si>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</si>
  <si>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</si>
  <si>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</si>
  <si>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</si>
  <si>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</si>
  <si>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</si>
  <si>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</si>
  <si>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</si>
  <si>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</si>
  <si>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</si>
  <si>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</si>
  <si>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</si>
  <si>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</si>
  <si>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</si>
  <si>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</si>
  <si>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</si>
  <si>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</si>
  <si>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</si>
  <si>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</si>
  <si>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</si>
  <si>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</si>
  <si>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</si>
  <si>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</si>
  <si>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</si>
  <si>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</si>
  <si>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</si>
  <si>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</si>
  <si>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</si>
  <si>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</si>
  <si>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</si>
  <si>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</si>
  <si>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</si>
  <si>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</si>
  <si>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</si>
  <si>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</si>
  <si>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</si>
  <si>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</si>
  <si>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</si>
  <si>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</si>
  <si>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</si>
  <si>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</si>
  <si>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</si>
  <si>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</si>
  <si>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</si>
  <si>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</si>
  <si>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</si>
  <si>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</si>
  <si>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</si>
  <si>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</si>
  <si>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</si>
  <si>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</si>
  <si>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</si>
  <si>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</si>
  <si>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</si>
  <si>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</si>
  <si>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</si>
  <si>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</si>
  <si>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</si>
  <si>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</si>
  <si>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</si>
  <si>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</si>
  <si>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</si>
  <si>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</si>
  <si>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</si>
  <si>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</si>
  <si>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</si>
  <si>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</si>
  <si>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</si>
  <si>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</si>
  <si>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</si>
  <si>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</si>
  <si>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</si>
  <si>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</si>
  <si>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</si>
  <si>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</si>
  <si>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</si>
  <si>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</si>
  <si>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</si>
  <si>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</si>
  <si>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</si>
  <si>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</si>
  <si>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</si>
  <si>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</si>
  <si>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</si>
  <si>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</si>
  <si>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</si>
  <si>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</si>
  <si>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</si>
  <si>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</si>
  <si>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</si>
  <si>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</si>
  <si>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</si>
  <si>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</si>
  <si>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</si>
  <si>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</si>
  <si>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</si>
  <si>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</si>
  <si>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</si>
  <si>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</si>
  <si>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</si>
  <si>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</si>
  <si>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</si>
  <si>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</si>
  <si>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</si>
  <si>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</si>
  <si>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</si>
  <si>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</si>
  <si>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</si>
  <si>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</si>
  <si>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</si>
  <si>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</si>
  <si>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</si>
  <si>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</si>
  <si>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</si>
  <si>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</si>
  <si>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</si>
  <si>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</si>
  <si>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</si>
  <si>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</si>
  <si>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</si>
  <si>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</si>
  <si>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</si>
  <si>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</si>
  <si>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</si>
  <si>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</si>
  <si>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</si>
  <si>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</si>
  <si>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</si>
  <si>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</si>
  <si>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</si>
  <si>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</si>
  <si>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</si>
  <si>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</si>
  <si>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</si>
  <si>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</si>
  <si>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</si>
  <si>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</si>
  <si>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</si>
  <si>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</si>
  <si>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</si>
  <si>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</si>
  <si>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</si>
  <si>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</si>
  <si>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</si>
  <si>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</si>
  <si>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</si>
  <si>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</si>
  <si>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</si>
  <si>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</si>
  <si>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</si>
  <si>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</si>
  <si>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</si>
  <si>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</si>
  <si>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</si>
  <si>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</si>
  <si>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</si>
  <si>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</si>
  <si>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</si>
  <si>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</si>
  <si>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</si>
  <si>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</si>
  <si>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</si>
  <si>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</si>
  <si>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</si>
  <si>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</si>
  <si>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</si>
  <si>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</si>
  <si>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</si>
  <si>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</si>
  <si>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</si>
  <si>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</si>
  <si>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</si>
  <si>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</si>
  <si>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</si>
  <si>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</si>
  <si>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</si>
  <si>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</si>
  <si>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</si>
  <si>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</si>
  <si>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</si>
  <si>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</si>
  <si>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</si>
  <si>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</si>
  <si>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</si>
  <si>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</si>
  <si>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</si>
  <si>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</si>
  <si>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</si>
  <si>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</si>
  <si>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</si>
  <si>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</si>
  <si>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</si>
  <si>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</si>
  <si>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</si>
  <si>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</si>
  <si>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</si>
  <si>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</si>
  <si>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</si>
  <si>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</si>
  <si>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</si>
  <si>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</si>
  <si>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</si>
  <si>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</si>
  <si>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</si>
  <si>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</si>
  <si>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</si>
  <si>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</si>
  <si>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</si>
  <si>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</si>
  <si>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</si>
  <si>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</si>
  <si>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</si>
  <si>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</si>
  <si>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</si>
  <si>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</si>
  <si>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</si>
  <si>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</si>
  <si>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</si>
  <si>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</si>
  <si>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</si>
  <si>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</si>
  <si>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</si>
  <si>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</si>
  <si>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</si>
  <si>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</si>
  <si>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</si>
  <si>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</si>
  <si>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</si>
  <si>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</si>
  <si>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</si>
  <si>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</si>
  <si>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</si>
  <si>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</si>
  <si>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</si>
  <si>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</si>
  <si>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</si>
  <si>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</si>
  <si>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</si>
  <si>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</si>
  <si>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</si>
  <si>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</si>
  <si>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</si>
  <si>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</si>
  <si>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</si>
  <si>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</si>
  <si>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</si>
  <si>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</si>
  <si>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</si>
  <si>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</si>
  <si>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</si>
  <si>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</si>
  <si>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</si>
  <si>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</si>
  <si>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</si>
  <si>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</si>
  <si>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</si>
  <si>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</si>
  <si>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</si>
  <si>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</si>
  <si>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</si>
  <si>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</si>
  <si>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</si>
  <si>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</si>
  <si>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</si>
  <si>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</si>
  <si>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</si>
  <si>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</si>
  <si>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</si>
  <si>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</si>
  <si>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</si>
  <si>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</si>
  <si>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</si>
  <si>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</si>
  <si>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</si>
  <si>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</si>
  <si>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</si>
  <si>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</si>
  <si>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</si>
  <si>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</si>
  <si>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</si>
  <si>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</si>
  <si>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</si>
  <si>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</si>
  <si>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</si>
  <si>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</si>
  <si>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</si>
  <si>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</si>
  <si>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</si>
  <si>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</si>
  <si>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</si>
  <si>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</si>
  <si>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</si>
  <si>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</si>
  <si>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</si>
  <si>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</si>
  <si>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</si>
  <si>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</si>
  <si>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</si>
  <si>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</si>
  <si>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</si>
  <si>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</si>
  <si>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</si>
  <si>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</si>
  <si>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</si>
  <si>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</si>
  <si>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</si>
  <si>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</si>
  <si>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</si>
  <si>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</si>
  <si>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</si>
  <si>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</si>
  <si>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</si>
  <si>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</si>
  <si>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</si>
  <si>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</si>
  <si>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</si>
  <si>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</si>
  <si>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</si>
  <si>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</si>
  <si>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</si>
  <si>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</si>
  <si>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</si>
  <si>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</si>
  <si>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</si>
  <si>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</si>
  <si>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</si>
  <si>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</si>
  <si>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</si>
  <si>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</si>
  <si>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</si>
  <si>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</si>
  <si>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</si>
  <si>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</si>
  <si>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</si>
  <si>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</si>
  <si>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</si>
  <si>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</si>
  <si>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</si>
  <si>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</si>
  <si>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</si>
  <si>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</si>
  <si>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</si>
  <si>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</si>
  <si>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</si>
  <si>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</si>
  <si>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</si>
  <si>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</si>
  <si>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</si>
  <si>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</si>
  <si>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</si>
  <si>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</si>
  <si>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</si>
  <si>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</si>
  <si>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</si>
  <si>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</si>
  <si>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</si>
  <si>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</si>
  <si>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</si>
  <si>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</si>
  <si>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</si>
  <si>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</si>
  <si>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</si>
  <si>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</si>
  <si>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</si>
  <si>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</si>
  <si>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</si>
  <si>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</si>
  <si>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</si>
  <si>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</si>
  <si>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</si>
  <si>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</si>
  <si>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</si>
  <si>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</si>
  <si>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</si>
  <si>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</si>
  <si>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</si>
  <si>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</si>
  <si>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</si>
  <si>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</si>
  <si>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</si>
  <si>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</si>
  <si>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</si>
  <si>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</si>
  <si>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</si>
  <si>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</si>
  <si>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</si>
  <si>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</si>
  <si>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</si>
  <si>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</si>
  <si>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</si>
  <si>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</si>
  <si>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</si>
  <si>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</si>
  <si>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</si>
  <si>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</si>
  <si>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</si>
  <si>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</si>
  <si>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</si>
  <si>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</si>
  <si>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</si>
  <si>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</si>
  <si>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</si>
  <si>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</si>
  <si>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</si>
  <si>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</si>
  <si>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</si>
  <si>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</si>
  <si>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</si>
  <si>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</si>
  <si>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</si>
  <si>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</si>
  <si>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</si>
  <si>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</si>
  <si>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</si>
  <si>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</si>
  <si>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</si>
  <si>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</si>
  <si>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</si>
  <si>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</si>
  <si>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</si>
  <si>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</si>
  <si>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</si>
  <si>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</si>
  <si>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</si>
  <si>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</si>
  <si>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</si>
  <si>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</si>
  <si>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</si>
  <si>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</si>
  <si>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</si>
  <si>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</si>
  <si>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</si>
  <si>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</si>
  <si>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</si>
  <si>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</si>
  <si>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</si>
  <si>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</si>
  <si>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</si>
  <si>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</si>
  <si>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</si>
  <si>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</si>
  <si>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</si>
  <si>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</si>
  <si>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</si>
  <si>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</si>
  <si>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</si>
  <si>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</si>
  <si>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</si>
  <si>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</si>
  <si>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</si>
  <si>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</si>
  <si>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</si>
  <si>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</si>
  <si>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</si>
  <si>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</si>
  <si>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</si>
  <si>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</si>
  <si>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</si>
  <si>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</si>
  <si>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</si>
  <si>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</si>
  <si>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</si>
  <si>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</si>
  <si>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</si>
  <si>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</si>
  <si>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</si>
  <si>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</si>
  <si>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</si>
  <si>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</si>
  <si>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</si>
  <si>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</si>
  <si>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</si>
  <si>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</si>
  <si>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</si>
  <si>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</si>
  <si>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</si>
  <si>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</si>
  <si>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</si>
  <si>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</si>
  <si>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</si>
  <si>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</si>
  <si>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</si>
  <si>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</si>
  <si>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</si>
  <si>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</si>
  <si>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</si>
  <si>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</si>
  <si>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</si>
  <si>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</si>
  <si>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</si>
  <si>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</si>
  <si>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</si>
  <si>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</si>
  <si>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</si>
  <si>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</si>
  <si>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</si>
  <si>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</si>
  <si>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</si>
  <si>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</si>
  <si>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</si>
  <si>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</si>
  <si>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</si>
  <si>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</si>
  <si>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</si>
  <si>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</si>
  <si>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</si>
  <si>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</si>
  <si>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</si>
  <si>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</si>
  <si>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</si>
  <si>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</si>
  <si>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</si>
  <si>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</si>
  <si>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</si>
  <si>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</si>
  <si>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</si>
  <si>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</si>
  <si>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</si>
  <si>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</si>
  <si>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</si>
  <si>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</si>
  <si>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</si>
  <si>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</si>
  <si>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</si>
  <si>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</si>
  <si>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</si>
  <si>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</si>
  <si>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</si>
  <si>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</si>
  <si>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</si>
  <si>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</si>
  <si>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</si>
  <si>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</si>
  <si>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</si>
  <si>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</si>
  <si>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</si>
  <si>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</si>
  <si>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</si>
  <si>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</si>
  <si>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</si>
  <si>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</si>
  <si>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</si>
  <si>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</si>
  <si>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</si>
  <si>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</si>
  <si>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</si>
  <si>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</si>
  <si>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</si>
  <si>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</si>
  <si>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</si>
  <si>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</si>
  <si>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</si>
  <si>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</si>
  <si>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</si>
  <si>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</si>
  <si>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</si>
  <si>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</si>
  <si>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</si>
  <si>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</si>
  <si>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</si>
  <si>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</si>
  <si>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</si>
  <si>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</si>
  <si>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</si>
  <si>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</si>
  <si>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</si>
  <si>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</si>
  <si>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</si>
  <si>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</si>
  <si>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</si>
  <si>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</si>
  <si>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</si>
  <si>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</si>
  <si>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</si>
  <si>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</si>
  <si>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</si>
  <si>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</si>
  <si>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</si>
  <si>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</si>
  <si>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</si>
  <si>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</si>
  <si>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</si>
  <si>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</si>
  <si>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</si>
  <si>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</si>
  <si>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</si>
  <si>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</si>
  <si>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</si>
  <si>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</si>
  <si>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</si>
  <si>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</si>
  <si>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</si>
  <si>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</si>
  <si>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</si>
  <si>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</si>
  <si>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</si>
  <si>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</si>
  <si>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</si>
  <si>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</si>
  <si>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</si>
  <si>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</si>
  <si>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</si>
  <si>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</si>
  <si>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</si>
  <si>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</si>
  <si>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</si>
  <si>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</si>
  <si>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</si>
  <si>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</si>
  <si>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</si>
  <si>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</si>
  <si>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</si>
  <si>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</si>
  <si>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</si>
  <si>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</si>
  <si>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</si>
  <si>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</si>
  <si>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</si>
  <si>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</si>
  <si>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</si>
  <si>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</si>
  <si>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</si>
  <si>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</si>
  <si>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</si>
  <si>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</si>
  <si>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</si>
  <si>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</si>
  <si>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</si>
  <si>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</si>
  <si>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</si>
  <si>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</si>
  <si>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</si>
  <si>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</si>
  <si>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</si>
  <si>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</si>
  <si>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</si>
  <si>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</si>
  <si>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</si>
  <si>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</si>
  <si>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</si>
  <si>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</si>
  <si>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</si>
  <si>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</si>
  <si>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</si>
  <si>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</si>
  <si>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</si>
  <si>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</si>
  <si>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</si>
  <si>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</si>
  <si>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</si>
  <si>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</si>
  <si>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</si>
  <si>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</si>
  <si>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</si>
  <si>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</si>
  <si>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</si>
  <si>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</si>
  <si>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</si>
  <si>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</si>
  <si>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</si>
  <si>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</si>
  <si>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</si>
  <si>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</si>
  <si>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</si>
  <si>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</si>
  <si>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</si>
  <si>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</si>
  <si>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</si>
  <si>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</si>
  <si>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</si>
  <si>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</si>
  <si>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</si>
  <si>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</si>
  <si>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</si>
  <si>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</si>
  <si>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</si>
  <si>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</si>
  <si>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</si>
  <si>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</si>
  <si>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</si>
  <si>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</si>
  <si>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</si>
  <si>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</si>
  <si>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</si>
  <si>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</si>
  <si>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</si>
  <si>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</si>
  <si>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</si>
  <si>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</si>
  <si>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</si>
  <si>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</si>
  <si>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</si>
  <si>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</si>
  <si>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</si>
  <si>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</si>
  <si>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</si>
  <si>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</si>
  <si>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</si>
  <si>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</si>
  <si>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</si>
  <si>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</si>
  <si>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</si>
  <si>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</si>
  <si>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</si>
  <si>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</si>
  <si>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</si>
  <si>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</si>
  <si>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</si>
  <si>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</si>
  <si>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</si>
  <si>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</si>
  <si>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</si>
  <si>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</si>
  <si>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</si>
  <si>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</si>
  <si>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</si>
  <si>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</si>
  <si>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</si>
  <si>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</si>
  <si>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</si>
  <si>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</si>
  <si>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</si>
  <si>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</si>
  <si>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</si>
  <si>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</si>
  <si>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</si>
  <si>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</si>
  <si>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</si>
  <si>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</si>
  <si>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</si>
  <si>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</si>
  <si>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</si>
  <si>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</si>
  <si>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</si>
  <si>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</si>
  <si>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</si>
  <si>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</si>
  <si>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</si>
  <si>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</si>
  <si>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</si>
  <si>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</si>
  <si>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</si>
  <si>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</si>
  <si>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</si>
  <si>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</si>
  <si>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</si>
  <si>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</si>
  <si>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</si>
  <si>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</si>
  <si>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</si>
  <si>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</si>
  <si>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</si>
  <si>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</si>
  <si>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</si>
  <si>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</si>
  <si>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</si>
  <si>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</si>
  <si>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</si>
  <si>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</si>
  <si>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</si>
  <si>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</si>
  <si>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</si>
  <si>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</si>
  <si>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</si>
  <si>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</si>
  <si>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</si>
  <si>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</si>
  <si>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</si>
  <si>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</si>
  <si>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</si>
  <si>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</si>
  <si>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</si>
  <si>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</si>
  <si>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</si>
  <si>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</si>
  <si>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</si>
  <si>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</si>
  <si>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</si>
  <si>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</si>
  <si>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</si>
  <si>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</si>
  <si>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</si>
  <si>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</si>
  <si>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</si>
  <si>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</si>
  <si>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</si>
  <si>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</si>
  <si>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</si>
  <si>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</si>
  <si>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</si>
  <si>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</si>
  <si>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</si>
  <si>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</si>
  <si>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</si>
  <si>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</si>
  <si>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</si>
  <si>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</si>
  <si>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</si>
  <si>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</si>
  <si>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</si>
  <si>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</si>
  <si>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</si>
  <si>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</si>
  <si>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</si>
  <si>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</si>
  <si>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</si>
  <si>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</si>
  <si>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</si>
  <si>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</si>
  <si>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</si>
  <si>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</si>
  <si>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</si>
  <si>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</si>
  <si>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</si>
  <si>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</si>
  <si>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</si>
  <si>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</si>
  <si>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</si>
  <si>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</si>
  <si>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</si>
  <si>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</si>
  <si>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</si>
  <si>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</si>
  <si>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</si>
  <si>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</si>
  <si>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</si>
  <si>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</si>
  <si>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</si>
  <si>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</si>
  <si>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</si>
  <si>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</si>
  <si>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</si>
  <si>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</si>
  <si>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</si>
  <si>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</si>
  <si>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</si>
  <si>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</si>
  <si>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</si>
  <si>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</si>
  <si>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</si>
  <si>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</si>
  <si>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</si>
  <si>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</si>
  <si>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</si>
  <si>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</si>
  <si>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</si>
  <si>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</si>
  <si>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</si>
  <si>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</si>
  <si>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</si>
  <si>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</si>
  <si>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</si>
  <si>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</si>
  <si>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</si>
  <si>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</si>
  <si>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</si>
  <si>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</si>
  <si>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</si>
  <si>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</si>
  <si>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</si>
  <si>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</si>
  <si>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</si>
  <si>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</si>
  <si>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</si>
  <si>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</si>
  <si>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</si>
  <si>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</si>
  <si>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</si>
  <si>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</si>
  <si>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</si>
  <si>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</si>
  <si>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</si>
  <si>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</si>
  <si>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</si>
  <si>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</si>
  <si>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</si>
  <si>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</si>
  <si>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</si>
  <si>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</si>
  <si>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</si>
  <si>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</si>
  <si>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</si>
  <si>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</si>
  <si>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</si>
  <si>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</si>
  <si>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</si>
  <si>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</si>
  <si>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</si>
  <si>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</si>
  <si>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</si>
  <si>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</si>
  <si>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</si>
  <si>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</si>
  <si>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</si>
  <si>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</si>
  <si>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</si>
  <si>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</si>
  <si>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</si>
  <si>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</si>
  <si>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</si>
  <si>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</si>
  <si>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</si>
  <si>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</si>
  <si>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</si>
  <si>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</si>
  <si>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</si>
  <si>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</si>
  <si>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</si>
  <si>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</si>
  <si>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</si>
  <si>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</si>
  <si>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</si>
  <si>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</si>
  <si>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</si>
  <si>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</si>
  <si>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</si>
  <si>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</si>
  <si>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</si>
  <si>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</si>
  <si>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</si>
  <si>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</si>
  <si>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</si>
  <si>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</si>
  <si>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</si>
  <si>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</si>
  <si>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</si>
  <si>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</si>
  <si>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</si>
  <si>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</si>
  <si>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</si>
  <si>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</si>
  <si>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</si>
  <si>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</si>
  <si>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</si>
  <si>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</si>
  <si>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</si>
  <si>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</si>
  <si>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</si>
  <si>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</si>
  <si>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</si>
  <si>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</si>
  <si>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</si>
  <si>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</si>
  <si>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</si>
  <si>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</si>
  <si>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</si>
  <si>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</si>
  <si>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</si>
  <si>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</si>
  <si>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</si>
  <si>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</si>
  <si>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</si>
  <si>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</si>
  <si>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</si>
  <si>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</si>
  <si>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</si>
  <si>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</si>
  <si>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</si>
  <si>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</si>
  <si>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</si>
  <si>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</si>
  <si>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</si>
  <si>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</si>
  <si>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</si>
  <si>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</si>
  <si>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</si>
  <si>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</si>
  <si>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</si>
  <si>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</si>
  <si>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</si>
  <si>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</si>
  <si>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</si>
  <si>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</si>
  <si>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</si>
  <si>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</si>
  <si>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</si>
  <si>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</si>
  <si>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</si>
  <si>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</si>
  <si>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</si>
  <si>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</si>
  <si>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</si>
  <si>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</si>
  <si>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</si>
  <si>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</si>
  <si>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</si>
  <si>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</si>
  <si>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</si>
  <si>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</si>
  <si>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</si>
  <si>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</si>
  <si>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</si>
  <si>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</si>
  <si>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</si>
  <si>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</si>
  <si>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</si>
  <si>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</si>
  <si>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</si>
  <si>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</si>
  <si>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</si>
  <si>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</si>
  <si>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</si>
  <si>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</si>
  <si>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</si>
  <si>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</si>
  <si>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</si>
  <si>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</si>
  <si>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</si>
  <si>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</si>
  <si>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</si>
  <si>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</si>
  <si>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</si>
  <si>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</si>
  <si>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</si>
  <si>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</si>
  <si>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</si>
  <si>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</si>
  <si>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</si>
  <si>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</si>
  <si>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</si>
  <si>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</si>
  <si>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</si>
  <si>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</si>
  <si>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</si>
  <si>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</si>
  <si>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</si>
  <si>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</si>
  <si>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</si>
  <si>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</si>
  <si>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</si>
  <si>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</si>
  <si>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</si>
  <si>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</si>
  <si>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</si>
  <si>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</si>
  <si>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</si>
  <si>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</si>
  <si>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</si>
  <si>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</si>
  <si>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</si>
  <si>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</si>
  <si>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</si>
  <si>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</si>
  <si>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</si>
  <si>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</si>
  <si>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</si>
  <si>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</si>
  <si>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</si>
  <si>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</si>
  <si>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</si>
  <si>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</si>
  <si>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</si>
  <si>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</si>
  <si>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</si>
  <si>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</si>
  <si>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</si>
  <si>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</si>
  <si>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</si>
  <si>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</si>
  <si>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</si>
  <si>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</si>
  <si>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</si>
  <si>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</si>
  <si>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</si>
  <si>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</si>
  <si>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</si>
  <si>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</si>
  <si>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</si>
  <si>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</si>
  <si>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</si>
  <si>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</si>
  <si>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</si>
  <si>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</si>
  <si>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</si>
  <si>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</si>
  <si>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</si>
  <si>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</si>
  <si>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</si>
  <si>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</si>
  <si>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</si>
  <si>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</si>
  <si>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</si>
  <si>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</si>
  <si>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</si>
  <si>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</si>
  <si>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</si>
  <si>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</si>
  <si>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</si>
  <si>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</si>
  <si>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</si>
  <si>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</si>
  <si>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</si>
  <si>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</si>
  <si>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</si>
  <si>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</si>
  <si>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</si>
  <si>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</si>
  <si>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</si>
  <si>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</si>
  <si>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</si>
  <si>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</si>
  <si>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</si>
  <si>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</si>
  <si>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</si>
  <si>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</si>
  <si>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</si>
  <si>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</si>
  <si>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</si>
  <si>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</si>
  <si>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</si>
  <si>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</si>
  <si>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</si>
  <si>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</si>
  <si>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</si>
  <si>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</si>
  <si>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</si>
  <si>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</si>
  <si>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</si>
  <si>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</si>
  <si>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</si>
  <si>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</si>
  <si>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</si>
  <si>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</si>
  <si>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</si>
  <si>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</si>
  <si>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</si>
  <si>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</si>
  <si>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</si>
  <si>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</si>
  <si>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</si>
  <si>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</si>
  <si>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</si>
  <si>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</si>
  <si>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</si>
  <si>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</si>
  <si>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</si>
  <si>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</si>
  <si>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</si>
  <si>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</si>
  <si>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</si>
  <si>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</si>
  <si>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</si>
  <si>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</si>
  <si>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</si>
  <si>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</si>
  <si>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</si>
  <si>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</si>
  <si>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</si>
  <si>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</si>
  <si>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</si>
  <si>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</si>
  <si>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</si>
  <si>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</si>
  <si>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</si>
  <si>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</si>
  <si>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</si>
  <si>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</si>
  <si>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</si>
  <si>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</si>
  <si>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</si>
  <si>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</si>
  <si>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</si>
  <si>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</si>
  <si>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</si>
  <si>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</si>
  <si>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</si>
  <si>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</si>
  <si>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</si>
  <si>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</si>
  <si>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</si>
  <si>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</si>
  <si>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</si>
  <si>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</si>
  <si>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</si>
  <si>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</si>
  <si>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</si>
  <si>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</si>
  <si>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</si>
  <si>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</si>
  <si>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</si>
  <si>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</si>
  <si>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</si>
  <si>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</si>
  <si>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</si>
  <si>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</si>
  <si>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</si>
  <si>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</si>
  <si>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</si>
  <si>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</si>
  <si>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</si>
  <si>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</si>
  <si>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</si>
  <si>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</si>
  <si>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</si>
  <si>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</si>
  <si>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</si>
  <si>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</si>
  <si>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</si>
  <si>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</si>
  <si>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</si>
  <si>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</si>
  <si>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</si>
  <si>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</si>
  <si>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</si>
  <si>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</si>
  <si>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</si>
  <si>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</si>
  <si>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</si>
  <si>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</si>
  <si>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</si>
  <si>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</si>
  <si>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</si>
  <si>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</si>
  <si>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</si>
  <si>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</si>
  <si>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</si>
  <si>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</si>
  <si>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</si>
  <si>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</si>
  <si>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</si>
  <si>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</si>
  <si>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</si>
  <si>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</si>
  <si>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</si>
  <si>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</si>
  <si>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</si>
  <si>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</si>
  <si>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</si>
  <si>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</si>
  <si>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</si>
  <si>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</si>
  <si>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</si>
  <si>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</si>
  <si>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</si>
  <si>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</si>
  <si>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</si>
  <si>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</si>
  <si>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</si>
  <si>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</si>
  <si>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</si>
  <si>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</si>
  <si>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</si>
  <si>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</si>
  <si>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</si>
  <si>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</si>
  <si>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</si>
  <si>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</si>
  <si>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</si>
  <si>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</si>
  <si>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</si>
  <si>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</si>
  <si>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</si>
  <si>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</si>
  <si>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</si>
  <si>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</si>
  <si>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</si>
  <si>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</si>
  <si>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</si>
  <si>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</si>
  <si>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</si>
  <si>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</si>
  <si>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</si>
  <si>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</si>
  <si>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</si>
  <si>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</si>
  <si>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</si>
  <si>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</si>
  <si>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</si>
  <si>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</si>
  <si>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</si>
  <si>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</si>
  <si>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</si>
  <si>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</si>
  <si>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</si>
  <si>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</si>
  <si>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</si>
  <si>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</si>
  <si>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</si>
  <si>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</si>
  <si>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</si>
  <si>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</si>
  <si>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</si>
  <si>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</si>
  <si>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</si>
  <si>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</si>
  <si>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</si>
  <si>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</si>
  <si>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</si>
  <si>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</si>
  <si>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</si>
  <si>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</si>
  <si>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</si>
  <si>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</si>
  <si>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</si>
  <si>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</si>
  <si>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</si>
  <si>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</si>
  <si>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</si>
  <si>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</si>
  <si>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</si>
  <si>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</si>
  <si>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</si>
  <si>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</si>
  <si>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</si>
  <si>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</si>
  <si>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</si>
  <si>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</si>
  <si>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</si>
  <si>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</si>
  <si>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</si>
  <si>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</si>
  <si>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</si>
  <si>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</si>
  <si>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</si>
  <si>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</si>
  <si>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</si>
  <si>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</si>
  <si>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</si>
  <si>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</si>
  <si>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</si>
  <si>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</si>
  <si>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</si>
  <si>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</si>
  <si>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</si>
  <si>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</si>
  <si>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</si>
  <si>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</si>
  <si>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</si>
  <si>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</si>
  <si>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</si>
  <si>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</si>
  <si>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</si>
  <si>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</si>
  <si>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</si>
  <si>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</si>
  <si>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</si>
  <si>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</si>
  <si>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</si>
  <si>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</si>
  <si>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</si>
  <si>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</si>
  <si>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</si>
  <si>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</si>
  <si>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</si>
  <si>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</si>
  <si>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</si>
  <si>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</si>
  <si>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</si>
  <si>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</si>
  <si>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</si>
  <si>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</si>
  <si>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</si>
  <si>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</si>
  <si>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</si>
  <si>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</si>
  <si>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</si>
  <si>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</si>
  <si>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</si>
  <si>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</si>
  <si>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</si>
  <si>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</si>
  <si>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</si>
  <si>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</si>
  <si>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</si>
  <si>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</si>
  <si>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</si>
  <si>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</si>
  <si>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</si>
  <si>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</si>
  <si>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</si>
  <si>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</si>
  <si>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</si>
  <si>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</si>
  <si>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</si>
  <si>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</si>
  <si>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</si>
  <si>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</si>
  <si>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</si>
  <si>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</si>
  <si>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</si>
  <si>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</si>
  <si>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</si>
  <si>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</si>
  <si>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</si>
  <si>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</si>
  <si>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</si>
  <si>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</si>
  <si>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</si>
  <si>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</si>
  <si>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</si>
  <si>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</si>
  <si>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</si>
  <si>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</si>
  <si>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</si>
  <si>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</si>
  <si>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</si>
  <si>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</si>
  <si>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</si>
  <si>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</si>
  <si>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</si>
  <si>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</si>
  <si>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</si>
  <si>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</si>
  <si>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</si>
  <si>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</si>
  <si>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</si>
  <si>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</si>
  <si>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</si>
  <si>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</si>
  <si>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</si>
  <si>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</si>
  <si>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</si>
  <si>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</si>
  <si>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</si>
  <si>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</si>
  <si>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</si>
  <si>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</si>
  <si>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</si>
  <si>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</si>
  <si>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</si>
  <si>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</si>
  <si>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</si>
  <si>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</si>
  <si>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</si>
  <si>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</si>
  <si>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</si>
  <si>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</si>
  <si>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</si>
  <si>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</si>
  <si>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</si>
  <si>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</si>
  <si>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</si>
  <si>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</si>
  <si>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</si>
  <si>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</si>
  <si>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</si>
  <si>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</si>
  <si>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</si>
  <si>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</si>
  <si>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</si>
  <si>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</si>
  <si>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</si>
  <si>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</si>
  <si>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</si>
  <si>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</si>
  <si>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</si>
  <si>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</si>
  <si>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</si>
  <si>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</si>
  <si>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</si>
  <si>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</si>
  <si>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</si>
  <si>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</si>
  <si>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</si>
  <si>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</si>
  <si>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</si>
  <si>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</si>
  <si>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</si>
  <si>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</si>
  <si>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</si>
  <si>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</si>
  <si>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</si>
  <si>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</si>
  <si>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</si>
  <si>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</si>
  <si>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</si>
  <si>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</si>
  <si>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</si>
  <si>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</si>
  <si>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</si>
  <si>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</si>
  <si>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</si>
  <si>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</si>
  <si>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</si>
  <si>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</si>
  <si>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</si>
  <si>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</si>
  <si>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</si>
  <si>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</si>
  <si>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</si>
  <si>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</si>
  <si>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</si>
  <si>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</si>
  <si>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</si>
  <si>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</si>
  <si>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</si>
  <si>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</si>
  <si>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</si>
  <si>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</si>
  <si>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</si>
  <si>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</si>
  <si>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</si>
  <si>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</si>
  <si>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</si>
  <si>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</si>
  <si>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</si>
  <si>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</si>
  <si>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</si>
  <si>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</si>
  <si>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</si>
  <si>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</si>
  <si>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</si>
  <si>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</si>
  <si>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</si>
  <si>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</si>
  <si>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</si>
  <si>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</si>
  <si>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</si>
  <si>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</si>
  <si>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</si>
  <si>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</si>
  <si>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</si>
  <si>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</si>
  <si>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</si>
  <si>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</si>
  <si>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</si>
  <si>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</si>
  <si>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</si>
  <si>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</si>
  <si>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</si>
  <si>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</si>
  <si>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</si>
  <si>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</si>
  <si>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</si>
  <si>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</si>
  <si>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</si>
  <si>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</si>
  <si>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</si>
  <si>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</si>
  <si>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</si>
  <si>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</si>
  <si>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</si>
  <si>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</si>
  <si>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</si>
  <si>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</si>
  <si>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</si>
  <si>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</si>
  <si>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</si>
  <si>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</si>
  <si>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</si>
  <si>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</si>
  <si>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</si>
  <si>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</si>
  <si>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</si>
  <si>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</si>
  <si>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</si>
  <si>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</si>
  <si>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</si>
  <si>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</si>
  <si>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</si>
  <si>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</si>
  <si>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</si>
  <si>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</si>
  <si>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</si>
  <si>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</si>
  <si>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</si>
  <si>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</si>
  <si>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</si>
  <si>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</si>
  <si>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</si>
  <si>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</si>
  <si>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</si>
  <si>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</si>
  <si>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</si>
  <si>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</si>
  <si>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</si>
  <si>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</si>
  <si>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</si>
  <si>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</si>
  <si>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</si>
  <si>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</si>
  <si>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</si>
  <si>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</si>
  <si>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</si>
  <si>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</si>
  <si>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</si>
  <si>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</si>
  <si>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</si>
  <si>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</si>
  <si>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</si>
  <si>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</si>
  <si>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</si>
  <si>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</si>
  <si>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</si>
  <si>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</si>
  <si>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</si>
  <si>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</si>
  <si>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</si>
  <si>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</si>
  <si>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</si>
  <si>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</si>
  <si>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</si>
  <si>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</si>
  <si>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</si>
  <si>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</si>
  <si>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</si>
  <si>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</si>
  <si>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</si>
  <si>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</si>
  <si>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</si>
  <si>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</si>
  <si>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</si>
  <si>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</si>
  <si>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</si>
  <si>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</si>
  <si>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</si>
  <si>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</si>
  <si>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</si>
  <si>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</si>
  <si>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</si>
  <si>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</si>
  <si>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</si>
  <si>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</si>
  <si>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</si>
  <si>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</si>
  <si>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</si>
  <si>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</si>
  <si>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</si>
  <si>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</si>
  <si>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</si>
  <si>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</si>
  <si>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</si>
  <si>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</si>
  <si>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</si>
  <si>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</si>
  <si>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</si>
  <si>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</si>
  <si>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</si>
  <si>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</si>
  <si>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</si>
  <si>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</si>
  <si>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</si>
  <si>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</si>
  <si>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</si>
  <si>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</si>
  <si>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</si>
  <si>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</si>
  <si>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</si>
  <si>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</si>
  <si>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</si>
  <si>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</si>
  <si>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</si>
  <si>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</si>
  <si>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</si>
  <si>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</si>
  <si>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</si>
  <si>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</si>
  <si>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</si>
  <si>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</si>
  <si>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</si>
  <si>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</si>
  <si>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</si>
  <si>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</si>
  <si>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</si>
  <si>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</si>
  <si>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</si>
  <si>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</si>
  <si>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</si>
  <si>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</si>
  <si>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</si>
  <si>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</si>
  <si>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</si>
  <si>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</si>
  <si>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</si>
  <si>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</si>
  <si>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</si>
  <si>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</si>
  <si>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</si>
  <si>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</si>
  <si>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</si>
  <si>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</si>
  <si>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</si>
  <si>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</si>
  <si>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</si>
  <si>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</si>
  <si>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</si>
  <si>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</si>
  <si>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</si>
  <si>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</si>
  <si>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</si>
  <si>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</si>
  <si>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</si>
  <si>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</si>
  <si>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</si>
  <si>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</si>
  <si>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</si>
  <si>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</si>
  <si>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</si>
  <si>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</si>
  <si>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</si>
  <si>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</si>
  <si>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</si>
  <si>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</si>
  <si>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</si>
  <si>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</si>
  <si>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</si>
  <si>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</si>
  <si>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</si>
  <si>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</si>
  <si>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</si>
  <si>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</si>
  <si>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</si>
  <si>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</si>
  <si>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</si>
  <si>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</si>
  <si>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</si>
  <si>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</si>
  <si>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</si>
  <si>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</si>
  <si>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</si>
  <si>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</si>
  <si>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</si>
  <si>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</si>
  <si>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</si>
  <si>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</si>
  <si>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</si>
  <si>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</si>
  <si>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</si>
  <si>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</si>
  <si>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</si>
  <si>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</si>
  <si>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</si>
  <si>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</si>
  <si>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</si>
  <si>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</si>
  <si>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</si>
  <si>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</si>
  <si>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</si>
  <si>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</si>
  <si>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</si>
  <si>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</si>
  <si>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</si>
  <si>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</si>
  <si>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</si>
  <si>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</si>
  <si>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</si>
  <si>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</si>
  <si>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</si>
  <si>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</si>
  <si>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</si>
  <si>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</si>
  <si>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</si>
  <si>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</si>
  <si>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</si>
  <si>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</si>
  <si>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</si>
  <si>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</si>
  <si>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</si>
  <si>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</si>
  <si>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</si>
  <si>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</si>
  <si>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</si>
  <si>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</si>
  <si>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</si>
  <si>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</si>
  <si>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</si>
  <si>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</si>
  <si>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</si>
  <si>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</si>
  <si>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</si>
  <si>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</si>
  <si>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</si>
  <si>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</si>
  <si>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</si>
  <si>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</si>
  <si>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</si>
  <si>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</si>
  <si>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</si>
  <si>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</si>
  <si>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</si>
  <si>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</si>
  <si>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</si>
  <si>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</si>
  <si>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</si>
  <si>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</si>
  <si>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</si>
  <si>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</si>
  <si>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</si>
  <si>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</si>
  <si>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</si>
  <si>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</si>
  <si>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</si>
  <si>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</si>
  <si>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</si>
  <si>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</si>
  <si>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</si>
  <si>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</si>
  <si>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</si>
  <si>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</si>
  <si>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</si>
  <si>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</si>
  <si>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</si>
  <si>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</si>
  <si>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</si>
  <si>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</si>
  <si>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</si>
  <si>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</si>
  <si>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</si>
  <si>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</si>
  <si>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</si>
  <si>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</si>
  <si>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</si>
  <si>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</si>
  <si>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</si>
  <si>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</si>
  <si>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</si>
  <si>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</si>
  <si>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</si>
  <si>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</si>
  <si>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</si>
  <si>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</si>
  <si>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</si>
  <si>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</si>
  <si>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</si>
  <si>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</si>
  <si>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</si>
  <si>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</si>
  <si>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</si>
  <si>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</si>
  <si>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</si>
  <si>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</si>
  <si>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</si>
  <si>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</si>
  <si>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</si>
  <si>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</si>
  <si>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</si>
  <si>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</si>
  <si>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</si>
  <si>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</si>
  <si>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</si>
  <si>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</si>
  <si>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</si>
  <si>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</si>
  <si>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</si>
  <si>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</si>
  <si>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</si>
  <si>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</si>
  <si>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</si>
  <si>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</si>
  <si>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</si>
  <si>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</si>
  <si>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</si>
  <si>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</si>
  <si>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</si>
  <si>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</si>
  <si>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</si>
  <si>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</si>
  <si>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</si>
  <si>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</si>
  <si>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</si>
  <si>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</si>
  <si>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</si>
  <si>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</si>
  <si>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</si>
  <si>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</si>
  <si>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</si>
  <si>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</si>
  <si>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</si>
  <si>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</si>
  <si>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</si>
  <si>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</si>
  <si>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</si>
  <si>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</si>
  <si>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</si>
  <si>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</si>
  <si>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</si>
  <si>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</si>
  <si>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</si>
  <si>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</si>
  <si>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</si>
  <si>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</si>
  <si>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</si>
  <si>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</si>
  <si>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</si>
  <si>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</si>
  <si>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</si>
  <si>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</si>
  <si>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</si>
  <si>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</si>
  <si>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</si>
  <si>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</si>
  <si>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</si>
  <si>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</si>
  <si>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</si>
  <si>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</si>
  <si>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</si>
  <si>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</si>
  <si>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</si>
  <si>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</si>
  <si>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</si>
  <si>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</si>
  <si>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</si>
  <si>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</si>
  <si>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</si>
  <si>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</si>
  <si>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</si>
  <si>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</si>
  <si>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</si>
  <si>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</si>
  <si>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</si>
  <si>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</si>
  <si>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</si>
  <si>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</si>
  <si>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</si>
  <si>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</si>
  <si>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</si>
  <si>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</si>
  <si>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</si>
  <si>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</si>
  <si>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</si>
  <si>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</si>
  <si>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</si>
  <si>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</si>
  <si>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</si>
  <si>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</si>
  <si>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</si>
  <si>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</si>
  <si>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</si>
  <si>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</si>
  <si>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</si>
  <si>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</si>
  <si>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</si>
  <si>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</si>
  <si>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</si>
  <si>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</si>
  <si>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</si>
  <si>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</si>
  <si>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</si>
  <si>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</si>
  <si>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</si>
  <si>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</si>
  <si>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</si>
  <si>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</si>
  <si>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</si>
  <si>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</si>
  <si>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</si>
  <si>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</si>
  <si>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</si>
  <si>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</si>
  <si>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</si>
  <si>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</si>
  <si>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</si>
  <si>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</si>
  <si>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</si>
  <si>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</si>
  <si>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</si>
  <si>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</si>
  <si>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</si>
  <si>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</si>
  <si>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</si>
  <si>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</si>
  <si>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</si>
  <si>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</si>
  <si>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</si>
  <si>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</si>
  <si>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</si>
  <si>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</si>
  <si>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</si>
  <si>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</si>
  <si>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</si>
  <si>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</si>
  <si>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</si>
  <si>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</si>
  <si>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</si>
  <si>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</si>
  <si>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</si>
  <si>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</si>
  <si>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</si>
  <si>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</si>
  <si>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</si>
  <si>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</si>
  <si>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</si>
  <si>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</si>
  <si>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</si>
  <si>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</si>
  <si>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</si>
  <si>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</si>
  <si>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</si>
  <si>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</si>
  <si>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</si>
  <si>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</si>
  <si>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</si>
  <si>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</si>
  <si>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</si>
  <si>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</si>
  <si>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</si>
  <si>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</si>
  <si>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</si>
  <si>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</si>
  <si>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</si>
  <si>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</si>
  <si>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</si>
  <si>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</si>
  <si>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</si>
  <si>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</si>
  <si>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</si>
  <si>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</si>
  <si>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</si>
  <si>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</si>
  <si>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</si>
  <si>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</si>
  <si>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</si>
  <si>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</si>
  <si>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</si>
  <si>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</si>
  <si>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</si>
  <si>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</si>
  <si>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</si>
  <si>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</si>
  <si>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</si>
  <si>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</si>
  <si>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</si>
  <si>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</si>
  <si>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</si>
  <si>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</si>
  <si>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</si>
  <si>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</si>
  <si>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</si>
  <si>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</si>
  <si>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</si>
  <si>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</si>
  <si>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</si>
  <si>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</si>
  <si>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</si>
  <si>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</si>
  <si>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</si>
  <si>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</si>
  <si>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</si>
  <si>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</si>
  <si>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</si>
  <si>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</si>
  <si>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</si>
  <si>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</si>
  <si>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</si>
  <si>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</si>
  <si>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</si>
  <si>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</si>
  <si>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</si>
  <si>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</si>
  <si>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</si>
  <si>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</si>
  <si>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</si>
  <si>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</si>
  <si>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</si>
  <si>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</si>
  <si>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</si>
  <si>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</si>
  <si>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</si>
  <si>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</si>
  <si>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</si>
  <si>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</si>
  <si>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</si>
  <si>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</si>
  <si>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</si>
  <si>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</si>
  <si>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</si>
  <si>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</si>
  <si>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</si>
  <si>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</si>
  <si>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</si>
  <si>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</si>
  <si>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</si>
  <si>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</si>
  <si>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</si>
  <si>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</si>
  <si>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</si>
  <si>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</si>
  <si>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</si>
  <si>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</si>
  <si>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</si>
  <si>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</si>
  <si>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</si>
  <si>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</si>
  <si>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</si>
  <si>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</si>
  <si>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</si>
  <si>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</si>
  <si>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</si>
  <si>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</si>
  <si>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</si>
  <si>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</si>
  <si>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</si>
  <si>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</si>
  <si>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</si>
  <si>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</si>
  <si>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</si>
  <si>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</si>
  <si>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</si>
  <si>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</si>
  <si>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</si>
  <si>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</si>
  <si>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</si>
  <si>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</si>
  <si>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</si>
  <si>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</si>
  <si>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</si>
  <si>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</si>
  <si>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</si>
  <si>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</si>
  <si>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</si>
  <si>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</si>
  <si>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</si>
  <si>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</si>
  <si>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</si>
  <si>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</si>
  <si>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</si>
  <si>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</si>
  <si>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</si>
  <si>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</si>
  <si>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</si>
  <si>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</si>
  <si>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</si>
  <si>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</si>
  <si>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</si>
  <si>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</si>
  <si>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</si>
  <si>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</si>
  <si>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</si>
  <si>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</si>
  <si>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</si>
  <si>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</si>
  <si>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</si>
  <si>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</si>
  <si>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</si>
  <si>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</si>
  <si>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</si>
  <si>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</si>
  <si>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</si>
  <si>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</si>
  <si>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</si>
  <si>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</si>
  <si>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</si>
  <si>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</si>
  <si>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</si>
  <si>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</si>
  <si>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</si>
  <si>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</si>
  <si>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</si>
  <si>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</si>
  <si>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</si>
  <si>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</si>
  <si>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</si>
  <si>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</si>
  <si>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</si>
  <si>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</si>
  <si>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</si>
  <si>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</si>
  <si>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</si>
  <si>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</si>
  <si>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</si>
  <si>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</si>
  <si>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</si>
  <si>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</si>
  <si>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</si>
  <si>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</si>
  <si>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</si>
  <si>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</si>
  <si>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</si>
  <si>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</si>
  <si>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</si>
  <si>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</si>
  <si>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</si>
  <si>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</si>
  <si>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</si>
  <si>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</si>
  <si>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</si>
  <si>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</si>
  <si>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</si>
  <si>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</si>
  <si>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</si>
  <si>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</si>
  <si>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</si>
  <si>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</si>
  <si>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</si>
  <si>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</si>
  <si>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</si>
  <si>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</si>
  <si>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</si>
  <si>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</si>
  <si>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</si>
  <si>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</si>
  <si>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</si>
  <si>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</si>
  <si>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</si>
  <si>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</si>
  <si>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</si>
  <si>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</si>
  <si>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</si>
  <si>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</si>
  <si>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</si>
  <si>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</si>
  <si>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</si>
  <si>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</si>
  <si>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</si>
  <si>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</si>
  <si>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</si>
  <si>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</si>
  <si>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</si>
  <si>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</si>
  <si>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</si>
  <si>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</si>
  <si>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</si>
  <si>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</si>
  <si>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</si>
  <si>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</si>
  <si>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</si>
  <si>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</si>
  <si>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</si>
  <si>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</si>
  <si>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</si>
  <si>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</si>
  <si>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</si>
  <si>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</si>
  <si>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</si>
  <si>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</si>
  <si>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</si>
  <si>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</si>
  <si>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</si>
  <si>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</si>
  <si>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</si>
  <si>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</si>
  <si>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</si>
  <si>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</si>
  <si>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</si>
  <si>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</si>
  <si>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</si>
  <si>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</si>
  <si>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</si>
  <si>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</si>
  <si>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</si>
  <si>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</si>
  <si>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</si>
  <si>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</si>
  <si>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</si>
  <si>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</si>
  <si>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</si>
  <si>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</si>
  <si>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</si>
  <si>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</si>
  <si>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</si>
  <si>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</si>
  <si>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</si>
  <si>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</si>
  <si>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</si>
  <si>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</si>
  <si>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</si>
  <si>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</si>
  <si>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</si>
  <si>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</si>
  <si>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</si>
  <si>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</si>
  <si>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</si>
  <si>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</si>
  <si>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</si>
  <si>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</si>
  <si>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</si>
  <si>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</si>
  <si>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</si>
  <si>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</si>
  <si>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</si>
  <si>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</si>
  <si>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</si>
  <si>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</si>
  <si>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</si>
  <si>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</si>
  <si>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</si>
  <si>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</si>
  <si>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</si>
  <si>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</si>
  <si>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</si>
  <si>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</si>
  <si>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</si>
  <si>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</si>
  <si>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</si>
  <si>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</si>
  <si>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</si>
  <si>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</si>
  <si>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</si>
  <si>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</si>
  <si>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</si>
  <si>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</si>
  <si>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</si>
  <si>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</si>
  <si>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</si>
  <si>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</si>
  <si>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</si>
  <si>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</si>
  <si>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</si>
  <si>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</si>
  <si>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</si>
  <si>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</si>
  <si>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</si>
  <si>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</si>
  <si>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</si>
  <si>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</si>
  <si>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</si>
  <si>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</si>
  <si>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</si>
  <si>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</si>
  <si>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</si>
  <si>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</si>
  <si>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</si>
  <si>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</si>
  <si>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</si>
  <si>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</si>
  <si>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</si>
  <si>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</si>
  <si>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</si>
  <si>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</si>
  <si>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</si>
  <si>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</si>
  <si>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</si>
  <si>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</si>
  <si>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</si>
  <si>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</si>
  <si>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</si>
  <si>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</si>
  <si>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</si>
  <si>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</si>
  <si>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</si>
  <si>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</si>
  <si>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</si>
  <si>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</si>
  <si>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</si>
  <si>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</si>
  <si>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</si>
  <si>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</si>
  <si>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</si>
  <si>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</si>
  <si>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</si>
  <si>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</si>
  <si>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</si>
  <si>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</si>
  <si>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</si>
  <si>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</si>
  <si>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</si>
  <si>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</si>
  <si>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</si>
  <si>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</si>
  <si>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</si>
  <si>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</si>
  <si>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</si>
  <si>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</si>
  <si>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</si>
  <si>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</si>
  <si>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</si>
  <si>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</si>
  <si>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</si>
  <si>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</si>
  <si>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</si>
  <si>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</si>
  <si>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</si>
  <si>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</si>
  <si>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</si>
  <si>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</si>
  <si>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</si>
  <si>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</si>
  <si>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</si>
  <si>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</si>
  <si>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</si>
  <si>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</si>
  <si>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</si>
  <si>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</si>
  <si>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</si>
  <si>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</si>
  <si>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</si>
  <si>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</si>
  <si>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</si>
  <si>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</si>
  <si>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</si>
  <si>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</si>
  <si>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</si>
  <si>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</si>
  <si>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</si>
  <si>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</si>
  <si>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</si>
  <si>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</si>
  <si>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</si>
  <si>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</si>
  <si>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</si>
  <si>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</si>
  <si>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</si>
  <si>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</si>
  <si>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</si>
  <si>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</si>
  <si>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</si>
  <si>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</si>
  <si>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</si>
  <si>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</si>
  <si>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</si>
  <si>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</si>
  <si>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</si>
  <si>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</si>
  <si>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</si>
  <si>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</si>
  <si>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</si>
  <si>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</si>
  <si>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</si>
  <si>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</si>
  <si>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</si>
  <si>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</si>
  <si>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</si>
  <si>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</si>
  <si>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</si>
  <si>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</si>
  <si>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</si>
  <si>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</si>
  <si>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</si>
  <si>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</si>
  <si>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</si>
  <si>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</si>
  <si>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</si>
  <si>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</si>
  <si>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</si>
  <si>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</si>
  <si>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</si>
  <si>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</si>
  <si>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</si>
  <si>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</si>
  <si>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</si>
  <si>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</si>
  <si>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</si>
  <si>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</si>
  <si>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</si>
  <si>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</si>
  <si>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</si>
  <si>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</si>
  <si>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</si>
  <si>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</si>
  <si>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</si>
  <si>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</si>
  <si>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</si>
  <si>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</si>
  <si>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</si>
  <si>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</si>
  <si>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</si>
  <si>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</si>
  <si>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</si>
  <si>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</si>
  <si>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</si>
  <si>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</si>
  <si>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</si>
  <si>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</si>
  <si>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</si>
  <si>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</si>
  <si>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</si>
  <si>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</si>
  <si>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</si>
  <si>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</si>
  <si>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</si>
  <si>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</si>
  <si>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</si>
  <si>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</si>
  <si>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</si>
  <si>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</si>
  <si>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</si>
  <si>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</si>
  <si>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</si>
  <si>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</si>
  <si>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</si>
  <si>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</si>
  <si>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</si>
  <si>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</si>
  <si>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</si>
  <si>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</si>
  <si>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</si>
  <si>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</si>
  <si>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</si>
  <si>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</si>
  <si>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</si>
  <si>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</si>
  <si>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</si>
  <si>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</si>
  <si>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</si>
  <si>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</si>
  <si>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</si>
  <si>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</si>
  <si>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</si>
  <si>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</si>
  <si>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</si>
  <si>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</si>
  <si>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</si>
  <si>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</si>
  <si>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</si>
  <si>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</si>
  <si>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</si>
  <si>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</si>
  <si>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</si>
  <si>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</si>
  <si>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</si>
  <si>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</si>
  <si>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</si>
  <si>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</si>
  <si>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</si>
  <si>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</si>
  <si>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</si>
  <si>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</si>
  <si>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</si>
  <si>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</si>
  <si>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</si>
  <si>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</si>
  <si>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</si>
  <si>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</si>
  <si>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</si>
  <si>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</si>
  <si>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</si>
  <si>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</si>
  <si>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</si>
  <si>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</si>
  <si>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</si>
  <si>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</si>
  <si>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</si>
  <si>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</si>
  <si>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</si>
  <si>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</si>
  <si>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</si>
  <si>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</si>
  <si>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</si>
  <si>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</si>
  <si>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</si>
  <si>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</si>
  <si>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</si>
  <si>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</si>
  <si>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</si>
  <si>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</si>
  <si>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</si>
  <si>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</si>
  <si>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</si>
  <si>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</si>
  <si>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</si>
  <si>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</si>
  <si>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</si>
  <si>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</si>
  <si>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</si>
  <si>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</si>
  <si>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</si>
  <si>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</si>
  <si>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</si>
  <si>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</si>
  <si>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</si>
  <si>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</si>
  <si>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</si>
  <si>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</si>
  <si>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</si>
  <si>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</si>
  <si>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</si>
  <si>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</si>
  <si>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</si>
  <si>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</si>
  <si>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</si>
  <si>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</si>
  <si>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</si>
  <si>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</si>
  <si>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</si>
  <si>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</si>
  <si>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</si>
  <si>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</si>
  <si>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</si>
  <si>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</si>
  <si>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</si>
  <si>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</si>
  <si>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</si>
  <si>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</si>
  <si>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</si>
  <si>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</si>
  <si>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</si>
  <si>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</si>
  <si>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</si>
  <si>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</si>
  <si>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</si>
  <si>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</si>
  <si>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</si>
  <si>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</si>
  <si>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</si>
  <si>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</si>
  <si>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</si>
  <si>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</si>
  <si>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</si>
  <si>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</si>
  <si>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</si>
  <si>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</si>
  <si>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</si>
  <si>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</si>
  <si>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</si>
  <si>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</si>
  <si>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</si>
  <si>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</si>
  <si>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</si>
  <si>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</si>
  <si>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</si>
  <si>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</si>
  <si>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</si>
  <si>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</si>
  <si>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</si>
  <si>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</si>
  <si>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</si>
  <si>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</si>
  <si>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</si>
  <si>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</si>
  <si>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</si>
  <si>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</si>
  <si>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</si>
  <si>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</si>
  <si>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</si>
  <si>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</si>
  <si>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</si>
  <si>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</si>
  <si>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</si>
  <si>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</si>
  <si>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</si>
  <si>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</si>
  <si>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</si>
  <si>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</si>
  <si>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</si>
  <si>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</si>
  <si>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</si>
  <si>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</si>
  <si>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</si>
  <si>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</si>
  <si>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</si>
  <si>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</si>
  <si>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</si>
  <si>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</si>
  <si>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</si>
  <si>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</si>
  <si>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</si>
  <si>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</si>
  <si>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</si>
  <si>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</si>
  <si>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</si>
  <si>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</si>
  <si>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</si>
  <si>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</si>
  <si>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</si>
  <si>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</si>
  <si>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</si>
  <si>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</si>
  <si>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</si>
  <si>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</si>
  <si>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</si>
  <si>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</si>
  <si>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</si>
  <si>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</si>
  <si>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</si>
  <si>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</si>
  <si>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</si>
  <si>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</si>
  <si>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</si>
  <si>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</si>
  <si>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</si>
  <si>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</si>
  <si>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</si>
  <si>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</si>
  <si>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</si>
  <si>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</si>
  <si>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</si>
  <si>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</si>
  <si>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</si>
  <si>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</si>
  <si>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</si>
  <si>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</si>
  <si>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</si>
  <si>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</si>
  <si>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</si>
  <si>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</si>
  <si>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</si>
  <si>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</si>
  <si>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</si>
  <si>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</si>
  <si>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</si>
  <si>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</si>
  <si>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</si>
  <si>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</si>
  <si>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</si>
  <si>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</si>
  <si>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</si>
  <si>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</si>
  <si>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</si>
  <si>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</si>
  <si>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</si>
  <si>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</si>
  <si>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</si>
  <si>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</si>
  <si>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</si>
  <si>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</si>
  <si>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</si>
  <si>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</si>
  <si>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</si>
  <si>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</si>
  <si>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</si>
  <si>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</si>
  <si>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</si>
  <si>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</si>
  <si>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</si>
  <si>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</si>
  <si>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</si>
  <si>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</si>
  <si>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</si>
  <si>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</si>
  <si>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</si>
  <si>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</si>
  <si>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</si>
  <si>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</si>
  <si>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</si>
  <si>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</si>
  <si>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</si>
  <si>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</si>
  <si>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</si>
  <si>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</si>
  <si>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</si>
  <si>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</si>
  <si>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</si>
  <si>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</si>
  <si>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</si>
  <si>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</si>
  <si>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</si>
  <si>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</si>
  <si>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</si>
  <si>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</si>
  <si>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</si>
  <si>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</si>
  <si>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</si>
  <si>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</si>
  <si>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</si>
  <si>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</si>
  <si>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</si>
  <si>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</si>
  <si>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</si>
  <si>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</si>
  <si>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</si>
  <si>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</si>
  <si>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</si>
  <si>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</si>
  <si>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</si>
  <si>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</si>
  <si>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</si>
  <si>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</si>
  <si>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</si>
  <si>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</si>
  <si>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</si>
  <si>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</si>
  <si>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</si>
  <si>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</si>
  <si>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</si>
  <si>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</si>
  <si>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</si>
  <si>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</si>
  <si>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</si>
  <si>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</si>
  <si>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</si>
  <si>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</si>
  <si>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</si>
  <si>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</si>
  <si>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</si>
  <si>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</si>
  <si>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</si>
  <si>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</si>
  <si>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</si>
  <si>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</si>
  <si>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</si>
  <si>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</si>
  <si>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</si>
  <si>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</si>
  <si>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</si>
  <si>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</si>
  <si>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</si>
  <si>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</si>
  <si>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</si>
  <si>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</si>
  <si>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</si>
  <si>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</si>
  <si>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</si>
  <si>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</si>
  <si>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</si>
  <si>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</si>
  <si>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</si>
  <si>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</si>
  <si>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</si>
  <si>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</si>
  <si>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</si>
  <si>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</si>
  <si>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</si>
  <si>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</si>
  <si>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</si>
  <si>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</si>
  <si>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</si>
  <si>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</si>
  <si>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</si>
  <si>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</si>
  <si>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</si>
  <si>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</si>
  <si>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</si>
  <si>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</si>
  <si>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</si>
  <si>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</si>
  <si>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</si>
  <si>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</si>
  <si>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</si>
  <si>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</si>
  <si>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</si>
  <si>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</si>
  <si>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</si>
  <si>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</si>
  <si>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</si>
  <si>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</si>
  <si>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</si>
  <si>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</si>
  <si>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</si>
  <si>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</si>
  <si>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</si>
  <si>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</si>
  <si>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</si>
  <si>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</si>
  <si>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</si>
  <si>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</si>
  <si>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</si>
  <si>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</si>
  <si>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</si>
  <si>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</si>
  <si>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</si>
  <si>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</si>
  <si>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</si>
  <si>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</si>
  <si>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</si>
  <si>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</si>
  <si>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</si>
  <si>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</si>
  <si>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</si>
  <si>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</si>
  <si>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</si>
  <si>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</si>
  <si>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</si>
  <si>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</si>
  <si>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</si>
  <si>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</si>
  <si>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</si>
  <si>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</si>
  <si>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</si>
  <si>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</si>
  <si>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</si>
  <si>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</si>
  <si>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</si>
  <si>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</si>
  <si>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</si>
  <si>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</si>
  <si>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</si>
  <si>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</si>
  <si>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</si>
  <si>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</si>
  <si>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</si>
  <si>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</si>
  <si>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</si>
  <si>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</si>
  <si>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</si>
  <si>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</si>
  <si>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</si>
  <si>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</si>
  <si>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</si>
  <si>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</si>
  <si>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</si>
  <si>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</si>
  <si>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</si>
  <si>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</si>
  <si>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</si>
  <si>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</si>
  <si>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</si>
  <si>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</si>
  <si>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</si>
  <si>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</si>
  <si>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</si>
  <si>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</si>
  <si>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</si>
  <si>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</si>
  <si>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</si>
  <si>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</si>
  <si>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</si>
  <si>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</si>
  <si>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</si>
  <si>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</si>
  <si>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</si>
  <si>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</si>
  <si>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</si>
  <si>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</si>
  <si>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</si>
  <si>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</si>
  <si>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</si>
  <si>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</si>
  <si>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</si>
  <si>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</si>
  <si>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</si>
  <si>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</si>
  <si>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</si>
  <si>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</si>
  <si>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</si>
  <si>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</si>
  <si>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</si>
  <si>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</si>
  <si>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</si>
  <si>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</si>
  <si>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</si>
  <si>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</si>
  <si>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</si>
  <si>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</si>
  <si>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</si>
  <si>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</si>
  <si>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</si>
  <si>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</si>
  <si>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</si>
  <si>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</si>
  <si>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</si>
  <si>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</si>
  <si>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</si>
  <si>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</si>
  <si>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</si>
  <si>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</si>
  <si>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</si>
  <si>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</si>
  <si>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</si>
  <si>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</si>
  <si>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</si>
  <si>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</si>
  <si>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</si>
  <si>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</si>
  <si>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</si>
  <si>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</si>
  <si>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</si>
  <si>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</si>
  <si>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</si>
  <si>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</si>
  <si>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</si>
  <si>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</si>
  <si>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</si>
  <si>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</si>
  <si>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</si>
  <si>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</si>
  <si>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</si>
  <si>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</si>
  <si>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</si>
  <si>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</si>
  <si>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</si>
  <si>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</si>
  <si>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</si>
  <si>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</si>
  <si>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</si>
  <si>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</si>
  <si>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</si>
  <si>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</si>
  <si>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</si>
  <si>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</si>
  <si>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</si>
  <si>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</si>
  <si>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</si>
  <si>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</si>
  <si>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</si>
  <si>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</si>
  <si>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</si>
  <si>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</si>
  <si>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</si>
  <si>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</si>
  <si>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</si>
  <si>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</si>
  <si>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</si>
  <si>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</si>
  <si>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</si>
  <si>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</si>
  <si>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</si>
  <si>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</si>
  <si>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</si>
  <si>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</si>
  <si>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</si>
  <si>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</si>
  <si>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</si>
  <si>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</si>
  <si>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</si>
  <si>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</si>
  <si>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</si>
  <si>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</si>
  <si>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</si>
  <si>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</si>
  <si>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</si>
  <si>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</si>
  <si>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</si>
  <si>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</si>
  <si>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</si>
  <si>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</si>
  <si>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</si>
  <si>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</si>
  <si>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</si>
  <si>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</si>
  <si>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</si>
  <si>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</si>
  <si>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</si>
  <si>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</si>
  <si>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</si>
  <si>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</si>
  <si>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</si>
  <si>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</si>
  <si>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</si>
  <si>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</si>
  <si>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</si>
  <si>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</si>
  <si>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</si>
  <si>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</si>
  <si>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</si>
  <si>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</si>
  <si>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</si>
  <si>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</si>
  <si>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</si>
  <si>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</si>
  <si>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</si>
  <si>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</si>
  <si>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</si>
  <si>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</si>
  <si>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</si>
  <si>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</si>
  <si>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</si>
  <si>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</si>
  <si>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</si>
  <si>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</si>
  <si>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</si>
  <si>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</si>
  <si>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</si>
  <si>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</si>
  <si>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</si>
  <si>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</si>
  <si>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</si>
  <si>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</si>
  <si>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</si>
  <si>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</si>
  <si>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</si>
  <si>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</si>
  <si>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</si>
  <si>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</si>
  <si>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</si>
  <si>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</si>
  <si>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</si>
  <si>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</si>
  <si>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</si>
  <si>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</si>
  <si>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</si>
  <si>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</si>
  <si>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</si>
  <si>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</si>
  <si>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</si>
  <si>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</si>
  <si>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</si>
  <si>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</si>
  <si>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</si>
  <si>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</si>
  <si>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</si>
  <si>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</si>
  <si>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</si>
  <si>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</si>
  <si>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</si>
  <si>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</si>
  <si>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</si>
  <si>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</si>
  <si>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</si>
  <si>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</si>
  <si>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</si>
  <si>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</si>
  <si>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</si>
  <si>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</si>
  <si>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</si>
  <si>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</si>
  <si>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</si>
  <si>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</si>
  <si>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</si>
  <si>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</si>
  <si>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</si>
  <si>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</si>
  <si>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</si>
  <si>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</si>
  <si>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</si>
  <si>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</si>
  <si>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</si>
  <si>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</si>
  <si>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</si>
  <si>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</si>
  <si>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</si>
  <si>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</si>
  <si>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</si>
  <si>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</si>
  <si>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</si>
  <si>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</si>
  <si>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</si>
  <si>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</si>
  <si>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</si>
  <si>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</si>
  <si>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</si>
  <si>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</si>
  <si>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</si>
  <si>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</si>
  <si>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</si>
  <si>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</si>
  <si>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</si>
  <si>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</si>
  <si>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</si>
  <si>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</si>
  <si>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</si>
  <si>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</si>
  <si>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</si>
  <si>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</si>
  <si>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</si>
  <si>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</si>
  <si>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</si>
  <si>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</si>
  <si>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</si>
  <si>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</si>
  <si>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</si>
  <si>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</si>
  <si>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</si>
  <si>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</si>
  <si>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</si>
  <si>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</si>
  <si>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</si>
  <si>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</si>
  <si>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</si>
  <si>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</si>
  <si>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</si>
  <si>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</si>
  <si>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</si>
  <si>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</si>
  <si>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</si>
  <si>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</si>
  <si>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</si>
  <si>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</si>
  <si>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</si>
  <si>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</si>
  <si>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</si>
  <si>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</si>
  <si>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</si>
  <si>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</si>
  <si>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</si>
  <si>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</si>
  <si>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</si>
  <si>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</si>
  <si>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</si>
  <si>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</si>
  <si>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</si>
  <si>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</si>
  <si>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</si>
  <si>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</si>
  <si>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</si>
  <si>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</si>
  <si>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</si>
  <si>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</si>
  <si>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</si>
  <si>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</si>
  <si>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</si>
  <si>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</si>
  <si>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</si>
  <si>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</si>
  <si>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</si>
  <si>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</si>
  <si>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</si>
  <si>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</si>
  <si>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</si>
  <si>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</si>
  <si>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</si>
  <si>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</si>
  <si>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</si>
  <si>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</si>
  <si>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</si>
  <si>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</si>
  <si>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</si>
  <si>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</si>
  <si>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</si>
  <si>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</si>
  <si>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</si>
  <si>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</si>
  <si>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</si>
  <si>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</si>
  <si>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</si>
  <si>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</si>
  <si>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</si>
  <si>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</si>
  <si>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</si>
  <si>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</si>
  <si>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</si>
  <si>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</si>
  <si>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</si>
  <si>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</si>
  <si>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</si>
  <si>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</si>
  <si>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</si>
  <si>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</si>
  <si>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</si>
  <si>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</si>
  <si>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</si>
  <si>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</si>
  <si>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</si>
  <si>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</si>
  <si>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</si>
  <si>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</si>
  <si>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</si>
  <si>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</si>
  <si>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</si>
  <si>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</si>
  <si>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</si>
  <si>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</si>
  <si>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</si>
  <si>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</si>
  <si>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</si>
  <si>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</si>
  <si>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</si>
  <si>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</si>
  <si>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</si>
  <si>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</si>
  <si>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</si>
  <si>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</si>
  <si>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</si>
  <si>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</si>
  <si>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</si>
  <si>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</si>
  <si>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</si>
  <si>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</si>
  <si>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</si>
  <si>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</si>
  <si>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</si>
  <si>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</si>
  <si>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</si>
  <si>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</si>
  <si>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</si>
  <si>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</si>
  <si>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</si>
  <si>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</si>
  <si>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</si>
  <si>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</si>
  <si>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</si>
  <si>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</si>
  <si>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</si>
  <si>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</si>
  <si>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</si>
  <si>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</si>
  <si>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</si>
  <si>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</si>
  <si>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</si>
  <si>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</si>
  <si>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</si>
  <si>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</si>
  <si>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</si>
  <si>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</si>
  <si>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</si>
  <si>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</si>
  <si>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</si>
  <si>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</si>
  <si>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</si>
  <si>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</si>
  <si>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</si>
  <si>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</si>
  <si>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</si>
  <si>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</si>
  <si>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</si>
  <si>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</si>
  <si>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</si>
  <si>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</si>
  <si>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</si>
  <si>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</si>
  <si>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</si>
  <si>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</si>
  <si>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</si>
  <si>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</si>
  <si>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</si>
  <si>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</si>
  <si>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</si>
  <si>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</si>
  <si>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</si>
  <si>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</si>
  <si>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</si>
  <si>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</si>
  <si>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</si>
  <si>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</si>
  <si>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</si>
  <si>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</si>
  <si>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</si>
  <si>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</si>
  <si>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</si>
  <si>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</si>
  <si>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</si>
  <si>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</si>
  <si>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</si>
  <si>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</si>
  <si>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</si>
  <si>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</si>
  <si>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</si>
  <si>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</si>
  <si>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</si>
  <si>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</si>
  <si>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</si>
  <si>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</si>
  <si>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</si>
  <si>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</si>
  <si>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</si>
  <si>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</si>
  <si>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</si>
  <si>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</si>
  <si>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</si>
  <si>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</si>
  <si>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</si>
  <si>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</si>
  <si>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</si>
  <si>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</si>
  <si>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</si>
  <si>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</si>
  <si>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</si>
  <si>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</si>
  <si>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</si>
  <si>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</si>
  <si>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</si>
  <si>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</si>
  <si>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</si>
  <si>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</si>
  <si>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</si>
  <si>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</si>
  <si>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</si>
  <si>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</si>
  <si>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</si>
  <si>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</si>
  <si>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</si>
  <si>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</si>
  <si>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</si>
  <si>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</si>
  <si>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</si>
  <si>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</si>
  <si>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</si>
  <si>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</si>
  <si>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</si>
  <si>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</si>
  <si>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</si>
  <si>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</si>
  <si>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</si>
  <si>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</si>
  <si>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</si>
  <si>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</si>
  <si>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</si>
  <si>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</si>
  <si>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</si>
  <si>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</si>
  <si>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</si>
  <si>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</si>
  <si>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</si>
  <si>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</si>
  <si>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</si>
  <si>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</si>
  <si>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</si>
  <si>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</si>
  <si>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</si>
  <si>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</si>
  <si>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</si>
  <si>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</si>
  <si>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</si>
  <si>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</si>
  <si>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</si>
  <si>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</si>
  <si>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</si>
  <si>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</si>
  <si>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</si>
  <si>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</si>
  <si>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</si>
  <si>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</si>
  <si>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</si>
  <si>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</si>
  <si>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</si>
  <si>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</si>
  <si>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</si>
  <si>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</si>
  <si>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</si>
  <si>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</si>
  <si>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</si>
  <si>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</si>
  <si>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</si>
  <si>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</si>
  <si>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</si>
  <si>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</si>
  <si>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</si>
  <si>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</si>
  <si>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</si>
  <si>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</si>
  <si>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</si>
  <si>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</si>
  <si>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</si>
  <si>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</si>
  <si>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</si>
  <si>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</si>
  <si>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</si>
  <si>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</si>
  <si>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</si>
  <si>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</si>
  <si>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</si>
  <si>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</si>
  <si>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</si>
  <si>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</si>
  <si>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</si>
  <si>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</si>
  <si>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</si>
  <si>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</si>
  <si>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</si>
  <si>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</si>
  <si>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</si>
  <si>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</si>
  <si>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</si>
  <si>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</si>
  <si>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</si>
  <si>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</si>
  <si>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</si>
  <si>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</si>
  <si>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</si>
  <si>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</si>
  <si>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</si>
  <si>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</si>
  <si>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</si>
  <si>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</si>
  <si>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</si>
  <si>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</si>
  <si>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</si>
  <si>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</si>
  <si>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</si>
  <si>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</si>
  <si>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</si>
  <si>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</si>
  <si>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</si>
  <si>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</si>
  <si>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</si>
  <si>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</si>
  <si>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</si>
  <si>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</si>
  <si>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</si>
  <si>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</si>
  <si>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</si>
  <si>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</si>
  <si>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</si>
  <si>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</si>
  <si>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</si>
  <si>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</si>
  <si>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</si>
  <si>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</si>
  <si>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</si>
  <si>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</si>
  <si>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</si>
  <si>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</si>
  <si>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</si>
  <si>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</si>
  <si>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</si>
  <si>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</si>
  <si>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</si>
  <si>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</si>
  <si>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</si>
  <si>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</si>
  <si>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</si>
  <si>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</si>
  <si>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</si>
  <si>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</si>
  <si>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</si>
  <si>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</si>
  <si>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</si>
  <si>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</si>
  <si>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</si>
  <si>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</si>
  <si>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</si>
  <si>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</si>
  <si>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</si>
  <si>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</si>
  <si>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</si>
  <si>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</si>
  <si>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</si>
  <si>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</si>
  <si>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</si>
  <si>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</si>
  <si>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</si>
  <si>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</si>
  <si>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</si>
  <si>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</si>
  <si>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</si>
  <si>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</si>
  <si>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</si>
  <si>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</si>
  <si>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</si>
  <si>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</si>
  <si>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</si>
  <si>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</si>
  <si>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</si>
  <si>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</si>
  <si>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</si>
  <si>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</si>
  <si>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</si>
  <si>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</si>
  <si>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</si>
  <si>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</si>
  <si>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</si>
  <si>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</si>
  <si>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</si>
  <si>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</si>
  <si>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</si>
  <si>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</si>
  <si>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</si>
  <si>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</si>
  <si>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</si>
  <si>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</si>
  <si>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</si>
  <si>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</si>
  <si>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</si>
  <si>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</si>
  <si>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</si>
  <si>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</si>
  <si>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</si>
  <si>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</si>
  <si>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</si>
  <si>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</si>
  <si>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</si>
  <si>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</si>
  <si>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</si>
  <si>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</si>
  <si>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</si>
  <si>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</si>
  <si>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</si>
  <si>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</si>
  <si>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</si>
  <si>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</si>
  <si>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</si>
  <si>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</si>
  <si>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</si>
  <si>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</si>
  <si>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</si>
  <si>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</si>
  <si>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</si>
  <si>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</si>
  <si>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</si>
  <si>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</si>
  <si>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</si>
  <si>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</si>
  <si>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</si>
  <si>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</si>
  <si>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</si>
  <si>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</si>
  <si>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</si>
  <si>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</si>
  <si>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</si>
  <si>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</si>
  <si>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</si>
  <si>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</si>
  <si>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</si>
  <si>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</si>
  <si>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</si>
  <si>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</si>
  <si>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</si>
  <si>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</si>
  <si>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</si>
  <si>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</si>
  <si>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</si>
  <si>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</si>
  <si>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</si>
  <si>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</si>
  <si>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</si>
  <si>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</si>
  <si>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</si>
  <si>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</si>
  <si>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</si>
  <si>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</si>
  <si>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</si>
  <si>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</si>
  <si>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</si>
  <si>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</si>
  <si>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</si>
  <si>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</si>
  <si>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</si>
  <si>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</si>
  <si>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</si>
  <si>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</si>
  <si>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</si>
  <si>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</si>
  <si>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</si>
  <si>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</si>
  <si>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</si>
  <si>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</si>
  <si>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</si>
  <si>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</si>
  <si>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</si>
  <si>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</si>
  <si>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</si>
  <si>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</si>
  <si>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</si>
  <si>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</si>
  <si>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</si>
  <si>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</si>
  <si>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</si>
  <si>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</si>
  <si>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</si>
  <si>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</si>
  <si>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</si>
  <si>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</si>
  <si>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</si>
  <si>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</si>
  <si>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</si>
  <si>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</si>
  <si>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</si>
  <si>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</si>
  <si>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</si>
  <si>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</si>
  <si>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</si>
  <si>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</si>
  <si>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</si>
  <si>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</si>
  <si>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</si>
  <si>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</si>
  <si>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</si>
  <si>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</si>
  <si>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</si>
  <si>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</si>
  <si>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</si>
  <si>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</si>
  <si>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</si>
  <si>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</si>
  <si>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</si>
  <si>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</si>
  <si>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</si>
  <si>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</si>
  <si>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</si>
  <si>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</si>
  <si>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</si>
  <si>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</si>
  <si>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</si>
  <si>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</si>
  <si>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</si>
  <si>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</si>
  <si>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</si>
  <si>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</si>
  <si>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</si>
  <si>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</si>
  <si>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</si>
  <si>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</si>
  <si>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</si>
  <si>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</si>
  <si>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</si>
  <si>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</si>
  <si>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</si>
  <si>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</si>
  <si>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</si>
  <si>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</si>
  <si>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</si>
  <si>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</si>
  <si>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</si>
  <si>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</si>
  <si>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</si>
  <si>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</si>
  <si>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</si>
  <si>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</si>
  <si>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</si>
  <si>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</si>
  <si>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</si>
  <si>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</si>
  <si>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</si>
  <si>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</si>
  <si>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</si>
  <si>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</si>
  <si>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</si>
  <si>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</si>
  <si>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</si>
  <si>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</si>
  <si>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</si>
  <si>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</si>
  <si>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</si>
  <si>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</si>
  <si>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</si>
  <si>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</si>
  <si>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</si>
  <si>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</si>
  <si>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</si>
  <si>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</si>
  <si>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</si>
  <si>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</si>
  <si>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</si>
  <si>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</si>
  <si>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</si>
  <si>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</si>
  <si>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</si>
  <si>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</si>
  <si>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</si>
  <si>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</si>
  <si>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</si>
  <si>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</si>
  <si>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</si>
  <si>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</si>
  <si>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</si>
  <si>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</si>
  <si>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</si>
  <si>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</si>
  <si>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</si>
  <si>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</si>
  <si>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</si>
  <si>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</si>
  <si>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</si>
  <si>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</si>
  <si>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</si>
  <si>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</si>
  <si>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</si>
  <si>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</si>
  <si>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</si>
  <si>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</si>
  <si>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</si>
  <si>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</si>
  <si>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</si>
  <si>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</si>
  <si>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</si>
  <si>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</si>
  <si>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</si>
  <si>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</si>
  <si>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</si>
  <si>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</si>
  <si>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</si>
  <si>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</si>
  <si>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</si>
  <si>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</si>
  <si>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</si>
  <si>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</si>
  <si>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</si>
  <si>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</si>
  <si>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</si>
  <si>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</si>
  <si>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</si>
  <si>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</si>
  <si>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</si>
  <si>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</si>
  <si>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</si>
  <si>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</si>
  <si>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</si>
  <si>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</si>
  <si>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</si>
  <si>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</si>
  <si>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</si>
  <si>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</si>
  <si>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</si>
  <si>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</si>
  <si>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</si>
  <si>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</si>
  <si>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</si>
  <si>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</si>
  <si>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</si>
  <si>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</si>
  <si>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</si>
  <si>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</si>
  <si>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</si>
  <si>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</si>
  <si>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</si>
  <si>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</si>
  <si>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</si>
  <si>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</si>
  <si>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</si>
  <si>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</si>
  <si>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</si>
  <si>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</si>
  <si>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</si>
  <si>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</si>
  <si>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</si>
  <si>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</si>
  <si>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</si>
  <si>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</si>
  <si>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</si>
  <si>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</si>
  <si>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</si>
  <si>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</si>
  <si>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</si>
  <si>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</si>
  <si>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</si>
  <si>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</si>
  <si>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</si>
  <si>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</si>
  <si>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</si>
  <si>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</si>
  <si>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</si>
  <si>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</si>
  <si>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</si>
  <si>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</si>
  <si>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</si>
  <si>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</si>
  <si>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</si>
  <si>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</si>
  <si>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</si>
  <si>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</si>
  <si>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</si>
  <si>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</si>
  <si>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</si>
  <si>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</si>
  <si>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</si>
  <si>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</si>
  <si>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</si>
  <si>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</si>
  <si>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</si>
  <si>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</si>
  <si>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</si>
  <si>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</si>
  <si>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</si>
  <si>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</si>
  <si>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</si>
  <si>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</si>
  <si>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</si>
  <si>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</si>
  <si>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</si>
  <si>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</si>
  <si>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</si>
  <si>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</si>
  <si>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</si>
  <si>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</si>
  <si>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</si>
  <si>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</si>
  <si>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</si>
  <si>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</si>
  <si>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</si>
  <si>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</si>
  <si>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</si>
  <si>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</si>
  <si>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</si>
  <si>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</si>
  <si>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</si>
  <si>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</si>
  <si>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</si>
  <si>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</si>
  <si>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</si>
  <si>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</si>
  <si>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</si>
  <si>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</si>
  <si>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</si>
  <si>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</si>
  <si>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</si>
  <si>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</si>
  <si>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</si>
  <si>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</si>
  <si>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</si>
  <si>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</si>
  <si>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</si>
  <si>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</si>
  <si>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</si>
  <si>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</si>
  <si>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</si>
  <si>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</si>
  <si>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</si>
  <si>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</si>
  <si>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</si>
  <si>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</si>
  <si>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</si>
  <si>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</si>
  <si>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</si>
  <si>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</si>
  <si>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</si>
  <si>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</si>
  <si>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</si>
  <si>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</si>
  <si>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</si>
  <si>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</si>
  <si>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</si>
  <si>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</si>
  <si>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</si>
  <si>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</si>
  <si>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</si>
  <si>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</si>
  <si>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</si>
  <si>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</si>
  <si>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</si>
  <si>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</si>
  <si>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</si>
  <si>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</si>
  <si>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</si>
  <si>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</si>
  <si>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</si>
  <si>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</si>
  <si>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</si>
  <si>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</si>
  <si>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</si>
  <si>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</si>
  <si>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</si>
  <si>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</si>
  <si>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</si>
  <si>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</si>
  <si>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</si>
  <si>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</si>
  <si>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</si>
  <si>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</si>
  <si>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</si>
  <si>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</si>
  <si>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</si>
  <si>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</si>
  <si>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</si>
  <si>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</si>
  <si>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</si>
  <si>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</si>
  <si>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</si>
  <si>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</si>
  <si>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</si>
  <si>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</si>
  <si>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</si>
  <si>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</si>
  <si>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</si>
  <si>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</si>
  <si>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</si>
  <si>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</si>
  <si>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</si>
  <si>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</si>
  <si>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</si>
  <si>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</si>
  <si>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</si>
  <si>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</si>
  <si>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</si>
  <si>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</si>
  <si>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</si>
  <si>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</si>
  <si>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</si>
  <si>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</si>
  <si>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</si>
  <si>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</si>
  <si>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</si>
  <si>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</si>
  <si>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</si>
  <si>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</si>
  <si>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</si>
  <si>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</si>
  <si>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</si>
  <si>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</si>
  <si>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</si>
  <si>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</si>
  <si>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</si>
  <si>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</si>
  <si>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</si>
  <si>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</si>
  <si>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</si>
  <si>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</si>
  <si>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</si>
  <si>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</si>
  <si>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</si>
  <si>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</si>
  <si>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</si>
  <si>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</si>
  <si>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</si>
  <si>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</si>
  <si>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</si>
  <si>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</si>
  <si>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</si>
  <si>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</si>
  <si>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</si>
  <si>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</si>
  <si>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</si>
  <si>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</si>
  <si>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</si>
  <si>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</si>
  <si>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</si>
  <si>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</si>
  <si>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</si>
  <si>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</si>
  <si>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</si>
  <si>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</si>
  <si>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</si>
  <si>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</si>
  <si>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</si>
  <si>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</si>
  <si>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</si>
  <si>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</si>
  <si>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</si>
  <si>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</si>
  <si>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</si>
  <si>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</si>
  <si>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</si>
  <si>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</si>
  <si>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</si>
  <si>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</si>
  <si>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</si>
  <si>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</si>
  <si>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</si>
  <si>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</si>
  <si>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</si>
  <si>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</si>
  <si>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</si>
  <si>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</si>
  <si>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</si>
  <si>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</si>
  <si>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</si>
  <si>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</si>
  <si>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</si>
  <si>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</si>
  <si>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</si>
  <si>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</si>
  <si>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</si>
  <si>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</si>
  <si>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</si>
  <si>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</si>
  <si>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</si>
  <si>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</si>
  <si>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</si>
  <si>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</si>
  <si>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</si>
  <si>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</si>
  <si>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</si>
  <si>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</si>
  <si>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</si>
  <si>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</si>
  <si>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</si>
  <si>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</si>
  <si>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</si>
  <si>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</si>
  <si>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</si>
  <si>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</si>
  <si>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</si>
  <si>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</si>
  <si>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</si>
  <si>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</si>
  <si>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</si>
  <si>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</si>
  <si>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</si>
  <si>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</si>
  <si>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</si>
  <si>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</si>
  <si>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</si>
  <si>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</si>
  <si>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</si>
  <si>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</si>
  <si>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</si>
  <si>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</si>
  <si>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</si>
  <si>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</si>
  <si>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</si>
  <si>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</si>
  <si>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</si>
  <si>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</si>
  <si>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</si>
  <si>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</si>
  <si>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</si>
  <si>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</si>
  <si>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</si>
  <si>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</si>
  <si>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</si>
  <si>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</si>
  <si>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</si>
  <si>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</si>
  <si>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</si>
  <si>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</si>
  <si>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</si>
  <si>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</si>
  <si>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</si>
  <si>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</si>
  <si>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</si>
  <si>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</si>
  <si>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</si>
  <si>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</si>
  <si>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</si>
  <si>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</si>
  <si>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</si>
  <si>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</si>
  <si>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</si>
  <si>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</si>
  <si>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</si>
  <si>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</si>
  <si>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</si>
  <si>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</si>
  <si>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</si>
  <si>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</si>
  <si>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</si>
  <si>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</si>
  <si>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</si>
  <si>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</si>
  <si>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</si>
  <si>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</si>
  <si>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</si>
  <si>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</si>
  <si>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</si>
  <si>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</si>
  <si>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</si>
  <si>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</si>
  <si>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</si>
  <si>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</si>
  <si>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</si>
  <si>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</si>
  <si>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</si>
  <si>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</si>
  <si>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</si>
  <si>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</si>
  <si>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</si>
  <si>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</si>
  <si>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</si>
  <si>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</si>
  <si>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</si>
  <si>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</si>
  <si>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</si>
  <si>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</si>
  <si>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</si>
  <si>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</si>
  <si>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</si>
  <si>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</si>
  <si>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</si>
  <si>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</si>
  <si>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</si>
  <si>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</si>
  <si>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</si>
  <si>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</si>
  <si>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</si>
  <si>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</si>
  <si>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</si>
  <si>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</si>
  <si>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</si>
  <si>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</si>
  <si>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</si>
  <si>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</si>
  <si>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</si>
  <si>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</si>
  <si>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</si>
  <si>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</si>
  <si>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</si>
  <si>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</si>
  <si>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</si>
  <si>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</si>
  <si>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</si>
  <si>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</si>
  <si>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</si>
  <si>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</si>
  <si>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</si>
  <si>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</si>
  <si>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</si>
  <si>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</si>
  <si>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</si>
  <si>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</si>
  <si>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</si>
  <si>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</si>
  <si>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</si>
  <si>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</si>
  <si>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</si>
  <si>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</si>
  <si>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</si>
  <si>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</si>
  <si>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</si>
  <si>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</si>
  <si>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</si>
  <si>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</si>
  <si>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</si>
  <si>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</si>
  <si>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</si>
  <si>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</si>
  <si>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</si>
  <si>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</si>
  <si>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</si>
  <si>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</si>
  <si>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</si>
  <si>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</si>
  <si>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</si>
  <si>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</si>
  <si>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</si>
  <si>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</si>
  <si>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</si>
  <si>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</si>
  <si>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</si>
  <si>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</si>
  <si>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</si>
  <si>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</si>
  <si>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</si>
  <si>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</si>
  <si>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</si>
  <si>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</si>
  <si>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</si>
  <si>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</si>
  <si>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</si>
  <si>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</si>
  <si>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</si>
  <si>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</si>
  <si>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</si>
  <si>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</si>
  <si>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</si>
  <si>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</si>
  <si>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</si>
  <si>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</si>
  <si>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</si>
  <si>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</si>
  <si>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</si>
  <si>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</si>
  <si>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</si>
  <si>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</si>
  <si>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</si>
  <si>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</si>
  <si>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</si>
  <si>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</si>
  <si>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</si>
  <si>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</si>
  <si>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</si>
  <si>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</si>
  <si>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</si>
  <si>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</si>
  <si>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</si>
  <si>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</si>
  <si>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</si>
  <si>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</si>
  <si>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</si>
  <si>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</si>
  <si>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</si>
  <si>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</si>
  <si>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</si>
  <si>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</si>
  <si>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</si>
  <si>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</si>
  <si>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</si>
  <si>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</si>
  <si>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</si>
  <si>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</si>
  <si>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</si>
  <si>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</si>
  <si>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</si>
  <si>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</si>
  <si>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</si>
  <si>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</si>
  <si>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</si>
  <si>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</si>
  <si>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</si>
  <si>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</si>
  <si>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</si>
  <si>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</si>
  <si>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</si>
  <si>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</si>
  <si>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</si>
  <si>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</si>
  <si>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</si>
  <si>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</si>
  <si>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</si>
  <si>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</si>
  <si>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</si>
  <si>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</si>
  <si>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</si>
  <si>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</si>
  <si>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</si>
  <si>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</si>
  <si>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</si>
  <si>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</si>
  <si>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</si>
  <si>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</si>
  <si>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</si>
  <si>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</si>
  <si>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</si>
  <si>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</si>
  <si>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</si>
  <si>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</si>
  <si>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</si>
  <si>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</si>
  <si>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</si>
  <si>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</si>
  <si>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</si>
  <si>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</si>
  <si>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</si>
  <si>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</si>
  <si>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</si>
  <si>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</si>
  <si>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</si>
  <si>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</si>
  <si>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</si>
  <si>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</si>
  <si>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</si>
  <si>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</si>
  <si>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</si>
  <si>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</si>
  <si>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</si>
  <si>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</si>
  <si>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</si>
  <si>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</si>
  <si>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</si>
  <si>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</si>
  <si>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</si>
  <si>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</si>
  <si>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</si>
  <si>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</si>
  <si>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</si>
  <si>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</si>
  <si>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</si>
  <si>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</si>
  <si>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</si>
  <si>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</si>
  <si>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</si>
  <si>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</si>
  <si>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</si>
  <si>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</si>
  <si>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</si>
  <si>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</si>
  <si>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</si>
  <si>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</si>
  <si>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</si>
  <si>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</si>
  <si>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</si>
  <si>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</si>
  <si>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</si>
  <si>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</si>
  <si>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</si>
  <si>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</si>
  <si>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</si>
  <si>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</si>
  <si>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</si>
  <si>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</si>
  <si>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</si>
  <si>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</si>
  <si>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</si>
  <si>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</si>
  <si>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</si>
  <si>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</si>
  <si>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</si>
  <si>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</si>
  <si>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</si>
  <si>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</si>
  <si>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</si>
  <si>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</si>
  <si>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</si>
  <si>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</si>
  <si>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</si>
  <si>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</si>
  <si>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</si>
  <si>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</si>
  <si>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</si>
  <si>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</si>
  <si>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</si>
  <si>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</si>
  <si>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</si>
  <si>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</si>
  <si>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</si>
  <si>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</si>
  <si>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</si>
  <si>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</si>
  <si>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</si>
  <si>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</si>
  <si>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</si>
  <si>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</si>
  <si>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</si>
  <si>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</si>
  <si>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</si>
  <si>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</si>
  <si>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</si>
  <si>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</si>
  <si>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</si>
  <si>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</si>
  <si>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</si>
  <si>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</si>
  <si>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</si>
  <si>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</si>
  <si>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</si>
  <si>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</si>
  <si>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</si>
  <si>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</si>
  <si>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</si>
  <si>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</si>
  <si>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</si>
  <si>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</si>
  <si>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</si>
  <si>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</si>
  <si>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</si>
  <si>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</si>
  <si>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</si>
  <si>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</si>
  <si>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</si>
  <si>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</si>
  <si>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</si>
  <si>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</si>
  <si>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</si>
  <si>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</si>
  <si>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</si>
  <si>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</si>
  <si>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</si>
  <si>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</si>
  <si>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</si>
  <si>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</si>
  <si>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</si>
  <si>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</si>
  <si>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</si>
  <si>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</si>
  <si>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</si>
  <si>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</si>
  <si>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</si>
  <si>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</si>
  <si>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</si>
  <si>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</si>
  <si>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</si>
  <si>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</si>
  <si>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</si>
  <si>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</si>
  <si>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</si>
  <si>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</si>
  <si>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</si>
  <si>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</si>
  <si>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</si>
  <si>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</si>
  <si>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</si>
  <si>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</si>
  <si>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</si>
  <si>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</si>
  <si>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</si>
  <si>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</si>
  <si>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</si>
  <si>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</si>
  <si>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</si>
  <si>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</si>
  <si>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</si>
  <si>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</si>
  <si>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</si>
  <si>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</si>
  <si>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</si>
  <si>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</si>
  <si>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</si>
  <si>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</si>
  <si>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</si>
  <si>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</si>
  <si>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</si>
  <si>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</si>
  <si>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</si>
  <si>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</si>
  <si>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</si>
  <si>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</si>
  <si>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</si>
  <si>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</si>
  <si>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</si>
  <si>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</si>
  <si>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</si>
  <si>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</si>
  <si>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</si>
  <si>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</si>
  <si>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</si>
  <si>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</si>
  <si>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</si>
  <si>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</si>
  <si>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</si>
  <si>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</si>
  <si>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</si>
  <si>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</si>
  <si>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</si>
  <si>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</si>
  <si>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</si>
  <si>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</si>
  <si>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</si>
  <si>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</si>
  <si>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</si>
  <si>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</si>
  <si>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</si>
  <si>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</si>
  <si>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</si>
  <si>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</si>
  <si>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</si>
  <si>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</si>
  <si>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</si>
  <si>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</si>
  <si>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</si>
  <si>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</si>
  <si>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</si>
  <si>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</si>
  <si>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</si>
  <si>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</si>
  <si>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</si>
  <si>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</si>
  <si>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</si>
  <si>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</si>
  <si>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</si>
  <si>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</si>
  <si>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</si>
  <si>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</si>
  <si>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</si>
  <si>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</si>
  <si>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</si>
  <si>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</si>
  <si>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</si>
  <si>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</si>
  <si>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</si>
  <si>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</si>
  <si>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</si>
  <si>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</si>
  <si>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</si>
  <si>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</si>
  <si>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</si>
  <si>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</si>
  <si>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</si>
  <si>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</si>
  <si>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</si>
  <si>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</si>
  <si>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</si>
  <si>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</si>
  <si>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</si>
  <si>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</si>
  <si>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</si>
  <si>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</si>
  <si>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</si>
  <si>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</si>
  <si>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</si>
  <si>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</si>
  <si>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</si>
  <si>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</si>
  <si>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</si>
  <si>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</si>
  <si>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</si>
  <si>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</si>
  <si>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</si>
  <si>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</si>
  <si>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</si>
  <si>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</si>
  <si>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</si>
  <si>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</si>
  <si>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</si>
  <si>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</si>
  <si>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</si>
  <si>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</si>
  <si>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</si>
  <si>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</si>
  <si>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</si>
  <si>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</si>
  <si>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</si>
  <si>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</si>
  <si>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</si>
  <si>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</si>
  <si>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</si>
  <si>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</si>
  <si>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</si>
  <si>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</si>
  <si>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</si>
  <si>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</si>
  <si>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</si>
  <si>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</si>
  <si>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</si>
  <si>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</si>
  <si>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</si>
  <si>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</si>
  <si>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</si>
  <si>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</si>
  <si>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</si>
  <si>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</si>
  <si>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</si>
  <si>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</si>
  <si>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</si>
  <si>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</si>
  <si>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</si>
  <si>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</si>
  <si>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</si>
  <si>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</si>
  <si>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</si>
  <si>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</si>
  <si>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</si>
  <si>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</si>
  <si>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</si>
  <si>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</si>
  <si>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</si>
  <si>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</si>
  <si>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</si>
  <si>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</si>
  <si>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</si>
  <si>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</si>
  <si>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</si>
  <si>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</si>
  <si>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</si>
  <si>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</si>
  <si>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</si>
  <si>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</si>
  <si>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</si>
  <si>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</si>
  <si>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</si>
  <si>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</si>
  <si>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</si>
  <si>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</si>
  <si>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</si>
  <si>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</si>
  <si>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</si>
  <si>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</si>
  <si>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</si>
  <si>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</si>
  <si>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</si>
  <si>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</si>
  <si>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</si>
  <si>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</si>
  <si>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</si>
  <si>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</si>
  <si>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</si>
  <si>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</si>
  <si>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</si>
  <si>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</si>
  <si>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</si>
  <si>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</si>
  <si>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</si>
  <si>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</si>
  <si>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</si>
  <si>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</si>
  <si>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</si>
  <si>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</si>
  <si>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</si>
  <si>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</si>
  <si>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</si>
  <si>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</si>
  <si>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</si>
  <si>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</si>
  <si>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</si>
  <si>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</si>
  <si>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</si>
  <si>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</si>
  <si>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</si>
  <si>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</si>
  <si>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</si>
  <si>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</si>
  <si>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</si>
  <si>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</si>
  <si>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</si>
  <si>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</si>
  <si>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</si>
  <si>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</si>
  <si>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</si>
  <si>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</si>
  <si>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</si>
  <si>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</si>
  <si>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</si>
  <si>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</si>
  <si>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</si>
  <si>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</si>
  <si>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</si>
  <si>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</si>
  <si>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</si>
  <si>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</si>
  <si>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</si>
  <si>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</si>
  <si>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</si>
  <si>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</si>
  <si>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</si>
  <si>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</si>
  <si>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</si>
  <si>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</si>
  <si>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</si>
  <si>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</si>
  <si>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</si>
  <si>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</si>
  <si>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</si>
  <si>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</si>
  <si>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</si>
  <si>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</si>
  <si>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</si>
  <si>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</si>
  <si>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</si>
  <si>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</si>
  <si>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</si>
  <si>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</si>
  <si>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</si>
  <si>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</si>
  <si>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</si>
  <si>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</si>
  <si>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</si>
  <si>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</si>
  <si>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</si>
  <si>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</si>
  <si>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</si>
  <si>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</si>
  <si>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</si>
  <si>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</si>
  <si>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</si>
  <si>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</si>
  <si>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</si>
  <si>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</si>
  <si>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</si>
  <si>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</si>
  <si>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</si>
  <si>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</si>
  <si>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</si>
  <si>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</si>
  <si>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</si>
  <si>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</si>
  <si>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</si>
  <si>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</si>
  <si>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</si>
  <si>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</si>
  <si>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</si>
  <si>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</si>
  <si>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</si>
  <si>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</si>
  <si>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</si>
  <si>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</si>
  <si>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</si>
  <si>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</si>
  <si>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</si>
  <si>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</si>
  <si>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</si>
  <si>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</si>
  <si>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</si>
  <si>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</si>
  <si>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</si>
  <si>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</si>
  <si>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</si>
  <si>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</si>
  <si>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</si>
  <si>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</si>
  <si>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</si>
  <si>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</si>
  <si>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</si>
  <si>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</si>
  <si>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</si>
  <si>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</si>
  <si>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</si>
  <si>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</si>
  <si>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</si>
  <si>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</si>
  <si>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</si>
  <si>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</si>
  <si>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</si>
  <si>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</si>
  <si>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</si>
  <si>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</si>
  <si>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</si>
  <si>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</si>
  <si>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</si>
  <si>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</si>
  <si>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</si>
  <si>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</si>
  <si>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</si>
  <si>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</si>
  <si>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</si>
  <si>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</si>
  <si>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</si>
  <si>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</si>
  <si>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</si>
  <si>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</si>
  <si>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</si>
  <si>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</si>
  <si>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</si>
  <si>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</si>
  <si>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</si>
  <si>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</si>
  <si>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</si>
  <si>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</si>
  <si>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</si>
  <si>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</si>
  <si>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</si>
  <si>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</si>
  <si>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</si>
  <si>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</si>
  <si>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</si>
  <si>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</si>
  <si>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</si>
  <si>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</si>
  <si>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</si>
  <si>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</si>
  <si>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</si>
  <si>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</si>
  <si>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</si>
  <si>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</si>
  <si>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</si>
  <si>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</si>
  <si>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</si>
  <si>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</si>
  <si>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</si>
  <si>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</si>
  <si>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</si>
  <si>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</si>
  <si>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</si>
  <si>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</si>
  <si>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</si>
  <si>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</si>
  <si>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</si>
  <si>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</si>
  <si>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</si>
  <si>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</si>
  <si>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</si>
  <si>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</si>
  <si>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</si>
  <si>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</si>
  <si>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</si>
  <si>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</si>
  <si>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</si>
  <si>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</si>
  <si>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</si>
  <si>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</si>
  <si>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</si>
  <si>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</si>
  <si>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</si>
  <si>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</si>
  <si>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</si>
  <si>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</si>
  <si>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</si>
  <si>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</si>
  <si>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</si>
  <si>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</si>
  <si>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</si>
  <si>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</si>
  <si>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</si>
  <si>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</si>
  <si>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</si>
  <si>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</si>
  <si>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</si>
  <si>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</si>
  <si>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</si>
  <si>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</si>
  <si>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</si>
  <si>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</si>
  <si>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</si>
  <si>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</si>
  <si>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</si>
  <si>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</si>
  <si>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</si>
  <si>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</si>
  <si>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</si>
  <si>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</si>
  <si>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</si>
  <si>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</si>
  <si>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</si>
  <si>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</si>
  <si>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</si>
  <si>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</si>
  <si>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</si>
  <si>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</si>
  <si>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</si>
  <si>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</si>
  <si>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</si>
  <si>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</si>
  <si>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</si>
  <si>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</si>
  <si>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</si>
  <si>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</si>
  <si>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</si>
  <si>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</si>
  <si>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</si>
  <si>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</si>
  <si>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</si>
  <si>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</si>
  <si>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</si>
  <si>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</si>
  <si>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</si>
  <si>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</si>
  <si>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</si>
  <si>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</si>
  <si>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</si>
  <si>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</si>
  <si>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</si>
  <si>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</si>
  <si>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</si>
  <si>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</si>
  <si>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</si>
  <si>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</si>
  <si>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</si>
  <si>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</si>
  <si>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</si>
  <si>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</si>
  <si>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</si>
  <si>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</si>
  <si>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</si>
  <si>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</si>
  <si>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</si>
  <si>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</si>
  <si>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</si>
  <si>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</si>
  <si>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</si>
  <si>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</si>
  <si>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</si>
  <si>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</si>
  <si>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</si>
  <si>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</si>
  <si>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</si>
  <si>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</si>
  <si>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</si>
  <si>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</si>
  <si>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</si>
  <si>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</si>
  <si>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</si>
  <si>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</si>
  <si>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</si>
  <si>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</si>
  <si>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</si>
  <si>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</si>
  <si>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</si>
  <si>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</si>
  <si>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</si>
  <si>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</si>
  <si>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</si>
  <si>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</si>
  <si>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</si>
  <si>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</si>
  <si>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</si>
  <si>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</si>
  <si>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</si>
  <si>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</si>
  <si>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</si>
  <si>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</si>
  <si>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</si>
  <si>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</si>
  <si>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</si>
  <si>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</si>
  <si>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</si>
  <si>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</si>
  <si>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</si>
  <si>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</si>
  <si>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</si>
  <si>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</si>
  <si>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</si>
  <si>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</si>
  <si>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</si>
  <si>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</si>
  <si>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</si>
  <si>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</si>
  <si>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</si>
  <si>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</si>
  <si>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</si>
  <si>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</si>
  <si>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</si>
  <si>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</si>
  <si>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</si>
  <si>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</si>
  <si>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</si>
  <si>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</si>
  <si>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</si>
  <si>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</si>
  <si>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</si>
  <si>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</si>
  <si>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</si>
  <si>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</si>
  <si>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</si>
  <si>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</si>
  <si>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</si>
  <si>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</si>
  <si>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</si>
  <si>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</si>
  <si>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</si>
  <si>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</si>
  <si>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</si>
  <si>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</si>
  <si>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</si>
  <si>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</si>
  <si>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</si>
  <si>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</si>
  <si>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</si>
  <si>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</si>
  <si>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</si>
  <si>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</si>
  <si>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</si>
  <si>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</si>
  <si>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</si>
  <si>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</si>
  <si>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</si>
  <si>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</si>
  <si>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</si>
  <si>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</si>
  <si>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</si>
  <si>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</si>
  <si>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</si>
  <si>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</si>
  <si>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</si>
  <si>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</si>
  <si>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</si>
  <si>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</si>
  <si>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</si>
  <si>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</si>
  <si>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</si>
  <si>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</si>
  <si>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</si>
  <si>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</si>
  <si>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</si>
  <si>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</si>
  <si>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</si>
  <si>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</si>
  <si>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</si>
  <si>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</si>
  <si>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</si>
  <si>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</si>
  <si>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</si>
  <si>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</si>
  <si>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</si>
  <si>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</si>
  <si>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</si>
  <si>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</si>
  <si>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</si>
  <si>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</si>
  <si>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</si>
  <si>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</si>
  <si>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</si>
  <si>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</si>
  <si>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</si>
  <si>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</si>
  <si>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</si>
  <si>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</si>
  <si>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</si>
  <si>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</si>
  <si>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</si>
  <si>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</si>
  <si>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</si>
  <si>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</si>
  <si>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</si>
  <si>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</si>
  <si>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</si>
  <si>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</si>
  <si>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</si>
  <si>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</si>
  <si>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</si>
  <si>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</si>
  <si>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</si>
  <si>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</si>
  <si>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</si>
  <si>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</si>
  <si>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</si>
  <si>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</si>
  <si>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</si>
  <si>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</si>
  <si>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</si>
  <si>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</si>
  <si>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</si>
  <si>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</si>
  <si>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</si>
  <si>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</si>
  <si>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</si>
  <si>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</si>
  <si>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</si>
  <si>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</si>
  <si>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</si>
  <si>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</si>
  <si>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</si>
  <si>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</si>
  <si>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</si>
  <si>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</si>
  <si>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</si>
  <si>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</si>
  <si>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</si>
  <si>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</si>
  <si>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</si>
  <si>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</si>
  <si>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</si>
  <si>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</si>
  <si>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</si>
  <si>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</si>
  <si>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</si>
  <si>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</si>
  <si>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</si>
  <si>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</si>
  <si>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</si>
  <si>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</si>
  <si>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</si>
  <si>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</si>
  <si>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</si>
  <si>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</si>
  <si>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</si>
  <si>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</si>
  <si>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</si>
  <si>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</si>
  <si>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</si>
  <si>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</si>
  <si>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</si>
  <si>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</si>
  <si>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</si>
  <si>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</si>
  <si>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</si>
  <si>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</si>
  <si>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</si>
  <si>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</si>
  <si>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</si>
  <si>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</si>
  <si>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</si>
  <si>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</si>
  <si>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</si>
  <si>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</si>
  <si>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</si>
  <si>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</si>
  <si>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</si>
  <si>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</si>
  <si>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</si>
  <si>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</si>
  <si>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</si>
  <si>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</si>
  <si>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</si>
  <si>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</si>
  <si>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</si>
  <si>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</si>
  <si>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</si>
  <si>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</si>
  <si>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</si>
  <si>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</si>
  <si>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</si>
  <si>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</si>
  <si>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</si>
  <si>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</si>
  <si>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</si>
  <si>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</si>
  <si>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</si>
  <si>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</si>
  <si>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</si>
  <si>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</si>
  <si>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</si>
  <si>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</si>
  <si>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</si>
  <si>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</si>
  <si>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</si>
  <si>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</si>
  <si>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</si>
  <si>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</si>
  <si>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</si>
  <si>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</si>
  <si>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</si>
  <si>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</si>
  <si>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</si>
  <si>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</si>
  <si>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</si>
  <si>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</si>
  <si>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</si>
  <si>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</si>
  <si>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</si>
  <si>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</si>
  <si>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</si>
  <si>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</si>
  <si>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</si>
  <si>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</si>
  <si>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</si>
  <si>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</si>
  <si>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</si>
  <si>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</si>
  <si>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</si>
  <si>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</si>
  <si>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</si>
  <si>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</si>
  <si>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</si>
  <si>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</si>
  <si>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</si>
  <si>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</si>
  <si>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</si>
  <si>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</si>
  <si>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</si>
  <si>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</si>
  <si>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</si>
  <si>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</si>
  <si>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</si>
  <si>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</si>
  <si>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</si>
  <si>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</si>
  <si>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</si>
  <si>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</si>
  <si>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</si>
  <si>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</si>
  <si>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</si>
  <si>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</si>
  <si>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</si>
  <si>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</si>
  <si>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</si>
  <si>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</si>
  <si>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</si>
  <si>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</si>
  <si>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</si>
  <si>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</si>
  <si>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</si>
  <si>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</si>
  <si>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</si>
  <si>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</si>
  <si>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</si>
  <si>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</si>
  <si>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</si>
  <si>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</si>
  <si>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</si>
  <si>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</si>
  <si>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</si>
  <si>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</si>
  <si>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</si>
  <si>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</si>
  <si>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</si>
  <si>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</si>
  <si>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</si>
  <si>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</si>
  <si>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</si>
  <si>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</si>
  <si>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</si>
  <si>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</si>
  <si>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</si>
  <si>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</si>
  <si>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</si>
  <si>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</si>
  <si>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</si>
  <si>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</si>
  <si>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</si>
  <si>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</si>
  <si>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</si>
  <si>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</si>
  <si>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</si>
  <si>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</si>
  <si>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</si>
  <si>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</si>
  <si>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</si>
  <si>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</si>
  <si>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</si>
  <si>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</si>
  <si>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</si>
  <si>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</si>
  <si>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</si>
  <si>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</si>
  <si>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</si>
  <si>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</si>
  <si>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</si>
  <si>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</si>
  <si>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</si>
  <si>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</si>
  <si>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</si>
  <si>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</si>
  <si>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</si>
  <si>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</si>
  <si>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</si>
  <si>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</si>
  <si>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</si>
  <si>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</si>
  <si>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</si>
  <si>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</si>
  <si>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</si>
  <si>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</si>
  <si>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</si>
  <si>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</si>
  <si>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</si>
  <si>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</si>
  <si>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</si>
  <si>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</si>
  <si>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</si>
  <si>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</si>
  <si>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</si>
  <si>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</si>
  <si>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</si>
  <si>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</si>
  <si>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</si>
  <si>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</si>
  <si>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</si>
  <si>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</si>
  <si>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</si>
  <si>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</si>
  <si>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</si>
  <si>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</si>
  <si>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</si>
  <si>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</si>
  <si>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</si>
  <si>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</si>
  <si>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</si>
  <si>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</si>
  <si>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</si>
  <si>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</si>
  <si>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</si>
  <si>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</si>
  <si>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</si>
  <si>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</si>
  <si>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</si>
  <si>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</si>
  <si>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</si>
  <si>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</si>
  <si>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</si>
  <si>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</si>
  <si>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</si>
  <si>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</si>
  <si>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</si>
  <si>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</si>
  <si>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</si>
  <si>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</si>
  <si>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</si>
  <si>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</si>
  <si>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</si>
  <si>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</si>
  <si>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</si>
  <si>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</si>
  <si>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</si>
  <si>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</si>
  <si>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</si>
  <si>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</si>
  <si>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</si>
  <si>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</si>
  <si>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</si>
  <si>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</si>
  <si>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</si>
  <si>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</si>
  <si>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</si>
  <si>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</si>
  <si>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</si>
  <si>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</si>
  <si>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</si>
  <si>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</si>
  <si>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</si>
  <si>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</si>
  <si>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</si>
  <si>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</si>
  <si>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</si>
  <si>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</si>
  <si>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</si>
  <si>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</si>
  <si>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</si>
  <si>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</si>
  <si>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</si>
  <si>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</si>
  <si>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</si>
  <si>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</si>
  <si>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</si>
  <si>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</si>
  <si>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</si>
  <si>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</si>
  <si>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</si>
  <si>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</si>
  <si>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</si>
  <si>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</si>
  <si>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</si>
  <si>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</si>
  <si>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</si>
  <si>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</si>
  <si>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</si>
  <si>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</si>
  <si>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</si>
  <si>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</si>
  <si>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</si>
  <si>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</si>
  <si>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</si>
  <si>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</si>
  <si>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</si>
  <si>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</si>
  <si>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</si>
  <si>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</si>
  <si>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</si>
  <si>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</si>
  <si>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</si>
  <si>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</si>
  <si>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</si>
  <si>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</si>
  <si>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</si>
  <si>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</si>
  <si>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</si>
  <si>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</si>
  <si>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</si>
  <si>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</si>
  <si>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</si>
  <si>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</si>
  <si>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</si>
  <si>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</si>
  <si>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</si>
  <si>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</si>
  <si>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</si>
  <si>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</si>
  <si>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</si>
  <si>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</si>
  <si>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</si>
  <si>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</si>
  <si>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</si>
  <si>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</si>
  <si>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</si>
  <si>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</si>
  <si>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</si>
  <si>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</si>
  <si>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</si>
  <si>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</si>
  <si>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</si>
  <si>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</si>
  <si>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</si>
  <si>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</si>
  <si>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</si>
  <si>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</si>
  <si>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</si>
  <si>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</si>
  <si>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</si>
  <si>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</si>
  <si>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</si>
  <si>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</si>
  <si>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</si>
  <si>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</si>
  <si>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</si>
  <si>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</si>
  <si>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</si>
  <si>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</si>
  <si>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</si>
  <si>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</si>
  <si>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</si>
  <si>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</si>
  <si>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</si>
  <si>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</si>
  <si>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</si>
  <si>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</si>
  <si>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</si>
  <si>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</si>
  <si>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</si>
  <si>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</si>
  <si>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</si>
  <si>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</si>
  <si>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</si>
  <si>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</si>
  <si>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</si>
  <si>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</si>
  <si>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</si>
  <si>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</si>
  <si>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</si>
  <si>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</si>
  <si>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</si>
  <si>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</si>
  <si>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</si>
  <si>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</si>
  <si>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</si>
  <si>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</si>
  <si>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</si>
  <si>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</si>
  <si>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</si>
  <si>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</si>
  <si>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</si>
  <si>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</si>
  <si>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</si>
  <si>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</si>
  <si>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</si>
  <si>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</si>
  <si>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</si>
  <si>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</si>
  <si>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</si>
  <si>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</si>
  <si>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</si>
  <si>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</si>
  <si>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</si>
  <si>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</si>
  <si>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</si>
  <si>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</si>
  <si>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</si>
  <si>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</si>
  <si>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</si>
  <si>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</si>
  <si>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</si>
  <si>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</si>
  <si>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</si>
  <si>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</si>
  <si>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</si>
  <si>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</si>
  <si>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</si>
  <si>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</si>
  <si>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</si>
  <si>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</si>
  <si>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</si>
  <si>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</si>
  <si>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</si>
  <si>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</si>
  <si>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</si>
  <si>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</si>
  <si>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</si>
  <si>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</si>
  <si>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</si>
  <si>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</si>
  <si>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</si>
  <si>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</si>
  <si>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</si>
  <si>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</si>
  <si>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</si>
  <si>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</si>
  <si>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</si>
  <si>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</si>
  <si>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</si>
  <si>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</si>
  <si>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</si>
  <si>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</si>
  <si>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</si>
  <si>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</si>
  <si>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</si>
  <si>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</si>
  <si>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</si>
  <si>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</si>
  <si>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</si>
  <si>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</si>
  <si>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</si>
  <si>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</si>
  <si>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</si>
  <si>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</si>
  <si>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</si>
  <si>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</si>
  <si>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</si>
  <si>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</si>
  <si>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</si>
  <si>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</si>
  <si>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</si>
  <si>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</si>
  <si>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</si>
  <si>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</si>
  <si>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</si>
  <si>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</si>
  <si>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</si>
  <si>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</si>
  <si>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</si>
  <si>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</si>
  <si>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</si>
  <si>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</si>
  <si>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</si>
  <si>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</si>
  <si>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</si>
  <si>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</si>
  <si>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</si>
  <si>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</si>
  <si>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</si>
  <si>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</si>
  <si>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</si>
  <si>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</si>
  <si>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</si>
  <si>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</si>
  <si>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</si>
  <si>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</si>
  <si>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</si>
  <si>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</si>
  <si>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</si>
  <si>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</si>
  <si>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</si>
  <si>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</si>
  <si>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</si>
  <si>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</si>
  <si>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</si>
  <si>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</si>
  <si>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</si>
  <si>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</si>
  <si>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</si>
  <si>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</si>
  <si>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</si>
  <si>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</si>
  <si>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</si>
  <si>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</si>
  <si>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</si>
  <si>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</si>
  <si>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</si>
  <si>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</si>
  <si>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</si>
  <si>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</si>
  <si>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</si>
  <si>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</si>
  <si>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</si>
  <si>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</si>
  <si>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</si>
  <si>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</si>
  <si>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</si>
  <si>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</si>
  <si>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</si>
  <si>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</si>
  <si>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</si>
  <si>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</si>
  <si>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</si>
  <si>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</si>
  <si>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</si>
  <si>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</si>
  <si>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</si>
  <si>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</si>
  <si>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</si>
  <si>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</si>
  <si>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</si>
  <si>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</si>
  <si>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</si>
  <si>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</si>
  <si>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</si>
  <si>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</si>
  <si>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</si>
  <si>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</si>
  <si>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</si>
  <si>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</si>
  <si>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</si>
  <si>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</si>
  <si>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</si>
  <si>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</si>
  <si>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</si>
  <si>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</si>
  <si>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</si>
  <si>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</si>
  <si>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</si>
  <si>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</si>
  <si>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</si>
  <si>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</si>
  <si>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</si>
  <si>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</si>
  <si>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</si>
  <si>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</si>
  <si>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</si>
  <si>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</si>
  <si>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</si>
  <si>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</si>
  <si>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</si>
  <si>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</si>
  <si>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</si>
  <si>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</si>
  <si>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</si>
  <si>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</si>
  <si>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</si>
  <si>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</si>
  <si>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</si>
  <si>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</si>
  <si>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</si>
  <si>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</si>
  <si>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</si>
  <si>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</si>
  <si>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</si>
  <si>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</si>
  <si>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</si>
  <si>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</si>
  <si>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</si>
  <si>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</si>
  <si>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</si>
  <si>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</si>
  <si>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</si>
  <si>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</si>
  <si>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</si>
  <si>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</si>
  <si>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</si>
  <si>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</si>
  <si>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</si>
  <si>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</si>
  <si>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</si>
  <si>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</si>
  <si>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</si>
  <si>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</si>
  <si>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</si>
  <si>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</si>
  <si>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</si>
  <si>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</si>
  <si>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</si>
  <si>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</si>
  <si>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</si>
  <si>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</si>
  <si>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</si>
  <si>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</si>
  <si>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</si>
  <si>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</si>
  <si>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</si>
  <si>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</si>
  <si>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</si>
  <si>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</si>
  <si>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</si>
  <si>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</si>
  <si>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</si>
  <si>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</si>
  <si>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</si>
  <si>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</si>
  <si>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</si>
  <si>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</si>
  <si>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</si>
  <si>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</si>
  <si>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</si>
  <si>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</si>
  <si>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</si>
  <si>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</si>
  <si>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</si>
  <si>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</si>
  <si>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</si>
  <si>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</si>
  <si>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</si>
  <si>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</si>
  <si>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</si>
  <si>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</si>
  <si>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</si>
  <si>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</si>
  <si>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</si>
  <si>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</si>
  <si>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</si>
  <si>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</si>
  <si>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</si>
  <si>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</si>
  <si>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</si>
  <si>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</si>
  <si>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</si>
  <si>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</si>
  <si>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</si>
  <si>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</si>
  <si>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</si>
  <si>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</si>
  <si>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</si>
  <si>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</si>
  <si>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</si>
  <si>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</si>
  <si>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</si>
  <si>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</si>
  <si>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</si>
  <si>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</si>
  <si>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</si>
  <si>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</si>
  <si>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</si>
  <si>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</si>
  <si>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</si>
  <si>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</si>
  <si>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</si>
  <si>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</si>
  <si>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</si>
  <si>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</si>
  <si>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</si>
  <si>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</si>
  <si>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</si>
  <si>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</si>
  <si>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</si>
  <si>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</si>
  <si>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</si>
  <si>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</si>
  <si>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</si>
  <si>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</si>
  <si>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</si>
  <si>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</si>
  <si>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</si>
  <si>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</si>
  <si>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</si>
  <si>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</si>
  <si>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</si>
  <si>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</si>
  <si>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</si>
  <si>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</si>
  <si>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</si>
  <si>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</si>
  <si>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</si>
  <si>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</si>
  <si>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</si>
  <si>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</si>
  <si>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</si>
  <si>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</si>
  <si>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</si>
  <si>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</si>
  <si>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</si>
  <si>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</si>
  <si>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</si>
  <si>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</si>
  <si>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</si>
  <si>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</si>
  <si>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</si>
  <si>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</si>
  <si>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</si>
  <si>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</si>
  <si>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</si>
  <si>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</si>
  <si>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</si>
  <si>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</si>
  <si>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</si>
  <si>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</si>
  <si>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</si>
  <si>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</si>
  <si>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</si>
  <si>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</si>
  <si>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</si>
  <si>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</si>
  <si>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</si>
  <si>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</si>
  <si>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</si>
  <si>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</si>
  <si>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</si>
  <si>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</si>
  <si>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</si>
  <si>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</si>
  <si>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</si>
  <si>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</si>
  <si>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</si>
  <si>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</si>
  <si>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</si>
  <si>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</si>
  <si>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</si>
  <si>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</si>
  <si>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</si>
  <si>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</si>
  <si>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</si>
  <si>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</si>
  <si>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</si>
  <si>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</si>
  <si>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</si>
  <si>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</si>
  <si>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</si>
  <si>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</si>
  <si>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</si>
  <si>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</si>
  <si>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</si>
  <si>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</si>
  <si>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</si>
  <si>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</si>
  <si>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</si>
  <si>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</si>
  <si>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</si>
  <si>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</si>
  <si>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</si>
  <si>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</si>
  <si>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</si>
  <si>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</si>
  <si>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</si>
  <si>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</si>
  <si>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</si>
  <si>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</si>
  <si>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</si>
  <si>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</si>
  <si>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</si>
  <si>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</si>
  <si>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</si>
  <si>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</si>
  <si>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</si>
  <si>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</si>
  <si>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</si>
  <si>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</si>
  <si>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</si>
  <si>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</si>
  <si>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</si>
  <si>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</si>
  <si>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</si>
  <si>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</si>
  <si>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</si>
  <si>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</si>
  <si>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</si>
  <si>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</si>
  <si>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</si>
  <si>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</si>
  <si>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</si>
  <si>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</si>
  <si>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</si>
  <si>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</si>
  <si>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</si>
  <si>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</si>
  <si>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</si>
  <si>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</si>
  <si>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</si>
  <si>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</si>
  <si>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</si>
  <si>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</si>
  <si>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</si>
  <si>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</si>
  <si>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</si>
  <si>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</si>
  <si>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</si>
  <si>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</si>
  <si>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</si>
  <si>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</si>
  <si>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</si>
  <si>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</si>
  <si>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</si>
  <si>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</si>
  <si>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</si>
  <si>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</si>
  <si>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</si>
  <si>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</si>
  <si>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</si>
  <si>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</si>
  <si>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</si>
  <si>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</si>
  <si>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</si>
  <si>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</si>
  <si>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</si>
  <si>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</si>
  <si>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</si>
  <si>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</si>
  <si>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</si>
  <si>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</si>
  <si>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</si>
  <si>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</si>
  <si>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</si>
  <si>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</si>
  <si>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</si>
  <si>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</si>
  <si>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</si>
  <si>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</si>
  <si>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</si>
  <si>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</si>
  <si>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</si>
  <si>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</si>
  <si>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</si>
  <si>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</si>
  <si>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</si>
  <si>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</si>
  <si>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</si>
  <si>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</si>
  <si>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</si>
  <si>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</si>
  <si>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</si>
  <si>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</si>
  <si>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</si>
  <si>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</si>
  <si>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</si>
  <si>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</si>
  <si>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</si>
  <si>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</si>
  <si>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</si>
  <si>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</si>
  <si>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</si>
  <si>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</si>
  <si>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</si>
  <si>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</si>
  <si>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</si>
  <si>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</si>
  <si>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</si>
  <si>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</si>
  <si>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</si>
  <si>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</si>
  <si>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</si>
  <si>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</si>
  <si>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</si>
  <si>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</si>
  <si>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</si>
  <si>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</si>
  <si>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</si>
  <si>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</si>
  <si>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</si>
  <si>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</si>
  <si>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</si>
  <si>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</si>
  <si>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</si>
  <si>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</si>
  <si>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</si>
  <si>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</si>
  <si>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</si>
  <si>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</si>
  <si>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</si>
  <si>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</si>
  <si>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</si>
  <si>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</si>
  <si>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</si>
  <si>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</si>
  <si>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</si>
  <si>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</si>
  <si>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</si>
  <si>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</si>
  <si>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</si>
  <si>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</si>
  <si>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</si>
  <si>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</si>
  <si>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</si>
  <si>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</si>
  <si>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</si>
  <si>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</si>
  <si>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</si>
  <si>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</si>
  <si>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</si>
  <si>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</si>
  <si>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</si>
  <si>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</si>
  <si>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</si>
  <si>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</si>
  <si>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</si>
  <si>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</si>
  <si>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</si>
  <si>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</si>
  <si>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</si>
  <si>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</si>
  <si>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</si>
  <si>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</si>
  <si>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</si>
  <si>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</si>
  <si>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</si>
  <si>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</si>
  <si>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</si>
  <si>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</si>
  <si>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</si>
  <si>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</si>
  <si>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</si>
  <si>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</si>
  <si>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</si>
  <si>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</si>
  <si>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</si>
  <si>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</si>
  <si>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</si>
  <si>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</si>
  <si>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</si>
  <si>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</si>
  <si>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</si>
  <si>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</si>
  <si>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</si>
  <si>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</si>
  <si>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</si>
  <si>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</si>
  <si>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</si>
  <si>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</si>
  <si>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</si>
  <si>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</si>
  <si>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</si>
  <si>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</si>
  <si>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</si>
  <si>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</si>
  <si>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</si>
  <si>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</si>
  <si>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</si>
  <si>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</si>
  <si>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</si>
  <si>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</si>
  <si>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</si>
  <si>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</si>
  <si>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</si>
  <si>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</si>
  <si>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</si>
  <si>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</si>
  <si>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</si>
  <si>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</si>
  <si>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</si>
  <si>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</si>
  <si>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</si>
  <si>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</si>
  <si>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</si>
  <si>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</si>
  <si>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</si>
  <si>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</si>
  <si>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</si>
  <si>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</si>
  <si>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</si>
  <si>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</si>
  <si>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</si>
  <si>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</si>
  <si>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</si>
  <si>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</si>
  <si>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</si>
  <si>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</si>
  <si>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</si>
  <si>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</si>
  <si>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</si>
  <si>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</si>
  <si>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</si>
  <si>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</si>
  <si>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</si>
  <si>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</si>
  <si>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</si>
  <si>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</si>
  <si>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</si>
  <si>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</si>
  <si>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</si>
  <si>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</si>
  <si>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</si>
  <si>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</si>
  <si>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</si>
  <si>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</si>
  <si>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</si>
  <si>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</si>
  <si>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</si>
  <si>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</si>
  <si>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</si>
  <si>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</si>
  <si>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</si>
  <si>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</si>
  <si>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</si>
  <si>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</si>
  <si>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</si>
  <si>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</si>
  <si>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</si>
  <si>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</si>
  <si>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</si>
  <si>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</si>
  <si>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</si>
  <si>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</si>
  <si>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</si>
  <si>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</si>
  <si>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</si>
  <si>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</si>
  <si>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</si>
  <si>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</si>
  <si>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</si>
  <si>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</si>
  <si>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</si>
  <si>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</si>
  <si>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</si>
  <si>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</si>
  <si>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</si>
  <si>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</si>
  <si>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</si>
  <si>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</si>
  <si>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</si>
  <si>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</si>
  <si>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</si>
  <si>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</si>
  <si>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</si>
  <si>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</si>
  <si>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</si>
  <si>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</si>
  <si>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</si>
  <si>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</si>
  <si>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</si>
  <si>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</si>
  <si>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</si>
  <si>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</si>
  <si>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</si>
  <si>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</si>
  <si>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</si>
  <si>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</si>
  <si>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</si>
  <si>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</si>
  <si>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</si>
  <si>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</si>
  <si>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</si>
  <si>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</si>
  <si>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</si>
  <si>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</si>
  <si>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</si>
  <si>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</si>
  <si>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</si>
  <si>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</si>
  <si>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</si>
  <si>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</si>
  <si>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</si>
  <si>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</si>
  <si>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</si>
  <si>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</si>
  <si>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</si>
  <si>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</si>
  <si>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</si>
  <si>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</si>
  <si>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</si>
  <si>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</si>
  <si>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</si>
  <si>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</si>
  <si>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</si>
  <si>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</si>
  <si>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</si>
  <si>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</si>
  <si>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</si>
  <si>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</si>
  <si>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</si>
  <si>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</si>
  <si>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</si>
  <si>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</si>
  <si>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</si>
  <si>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</si>
  <si>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</si>
  <si>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</si>
  <si>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</si>
  <si>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</si>
  <si>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</si>
  <si>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</si>
  <si>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</si>
  <si>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</si>
  <si>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</si>
  <si>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</si>
  <si>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</si>
  <si>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</si>
  <si>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</si>
  <si>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</si>
  <si>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</si>
  <si>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</si>
  <si>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</si>
  <si>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</si>
  <si>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</si>
  <si>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</si>
  <si>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</si>
  <si>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</si>
  <si>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</si>
  <si>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</si>
  <si>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</si>
  <si>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</si>
  <si>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</si>
  <si>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</si>
  <si>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</si>
  <si>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</si>
  <si>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</si>
  <si>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</si>
  <si>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</si>
  <si>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</si>
  <si>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</si>
  <si>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</si>
  <si>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</si>
  <si>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</si>
  <si>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</si>
  <si>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</si>
  <si>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</si>
  <si>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</si>
  <si>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</si>
  <si>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</si>
  <si>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</si>
  <si>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</si>
  <si>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</si>
  <si>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</si>
  <si>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</si>
  <si>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</si>
  <si>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</si>
  <si>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</si>
  <si>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</si>
  <si>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</si>
  <si>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</si>
  <si>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</si>
  <si>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</si>
  <si>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</si>
  <si>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</si>
  <si>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</si>
  <si>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</si>
  <si>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</si>
  <si>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</si>
  <si>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</si>
  <si>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</si>
  <si>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</si>
  <si>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</si>
  <si>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</si>
  <si>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</si>
  <si>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</si>
  <si>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</si>
  <si>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</si>
  <si>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</si>
  <si>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</si>
  <si>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</si>
  <si>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</si>
  <si>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</si>
  <si>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</si>
  <si>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</si>
  <si>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</si>
  <si>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</si>
  <si>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</si>
  <si>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</si>
  <si>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</si>
  <si>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</si>
  <si>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</si>
  <si>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</si>
  <si>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</si>
  <si>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</si>
  <si>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</si>
  <si>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</si>
  <si>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</si>
  <si>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</si>
  <si>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</si>
  <si>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</si>
  <si>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</si>
  <si>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</si>
  <si>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</si>
  <si>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</si>
  <si>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</si>
  <si>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</si>
  <si>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</si>
  <si>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</si>
  <si>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</si>
  <si>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</si>
  <si>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</si>
  <si>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</si>
  <si>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</si>
  <si>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</si>
  <si>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</si>
  <si>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</si>
  <si>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</si>
  <si>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</si>
  <si>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</si>
  <si>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</si>
  <si>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</si>
  <si>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</si>
  <si>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</si>
  <si>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</si>
  <si>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</si>
  <si>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</si>
  <si>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</si>
  <si>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</si>
  <si>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</si>
  <si>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</si>
  <si>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</si>
  <si>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</si>
  <si>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</si>
  <si>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</si>
  <si>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</si>
  <si>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</si>
  <si>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</si>
  <si>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</si>
  <si>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</si>
  <si>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</si>
  <si>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</si>
  <si>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</si>
  <si>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</si>
  <si>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</si>
  <si>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</si>
  <si>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</si>
  <si>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</si>
  <si>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</si>
  <si>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</si>
  <si>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</si>
  <si>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</si>
  <si>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</si>
  <si>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</si>
  <si>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</si>
  <si>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</si>
  <si>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</si>
  <si>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</si>
  <si>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</si>
  <si>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</si>
  <si>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</si>
  <si>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</si>
  <si>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</si>
  <si>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</si>
  <si>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</si>
  <si>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</si>
  <si>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</si>
  <si>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</si>
  <si>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</si>
  <si>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</si>
  <si>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</si>
  <si>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</si>
  <si>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</si>
  <si>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</si>
  <si>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</si>
  <si>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</si>
  <si>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</si>
  <si>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</si>
  <si>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</si>
  <si>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</si>
  <si>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</si>
  <si>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</si>
  <si>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</si>
  <si>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</si>
  <si>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</si>
  <si>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</si>
  <si>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</si>
  <si>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</si>
  <si>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</si>
  <si>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</si>
  <si>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</si>
  <si>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</si>
  <si>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</si>
  <si>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</si>
  <si>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</si>
  <si>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</si>
  <si>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</si>
  <si>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</si>
  <si>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</si>
  <si>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</si>
  <si>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</si>
  <si>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</si>
  <si>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</si>
  <si>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</si>
  <si>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</si>
  <si>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</si>
  <si>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</si>
  <si>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</si>
  <si>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</si>
  <si>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</si>
  <si>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</si>
  <si>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</si>
  <si>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</si>
  <si>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</si>
  <si>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</si>
  <si>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</si>
  <si>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</si>
  <si>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</si>
  <si>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</si>
  <si>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</si>
  <si>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</si>
  <si>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</si>
  <si>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</si>
  <si>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</si>
  <si>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</si>
  <si>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</si>
  <si>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</si>
  <si>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</si>
  <si>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</si>
  <si>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</si>
  <si>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</si>
  <si>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</si>
  <si>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</si>
  <si>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</si>
  <si>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</si>
  <si>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</si>
  <si>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</si>
  <si>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</si>
  <si>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</si>
  <si>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</si>
  <si>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</si>
  <si>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</si>
  <si>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</si>
  <si>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</si>
  <si>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</si>
  <si>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</si>
  <si>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</si>
  <si>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</si>
  <si>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</si>
  <si>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</si>
  <si>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</si>
  <si>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</si>
  <si>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</si>
  <si>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</si>
  <si>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</si>
  <si>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</si>
  <si>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</si>
  <si>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</si>
  <si>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</si>
  <si>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</si>
  <si>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</si>
  <si>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</si>
  <si>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</si>
  <si>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</si>
  <si>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</si>
  <si>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</si>
  <si>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</si>
  <si>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</si>
  <si>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</si>
  <si>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</si>
  <si>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</si>
  <si>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</si>
  <si>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</si>
  <si>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</si>
  <si>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</si>
  <si>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</si>
  <si>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</si>
  <si>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</si>
  <si>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</si>
  <si>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</si>
  <si>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</si>
  <si>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</si>
  <si>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</si>
  <si>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</si>
  <si>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</si>
  <si>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</si>
  <si>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</si>
  <si>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</si>
  <si>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</si>
  <si>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</si>
  <si>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</si>
  <si>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</si>
  <si>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</si>
  <si>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</si>
  <si>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</si>
  <si>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</si>
  <si>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</si>
  <si>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</si>
  <si>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</si>
  <si>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</si>
  <si>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</si>
  <si>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</si>
  <si>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</si>
  <si>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</si>
  <si>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</si>
  <si>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</si>
  <si>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</si>
  <si>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</si>
  <si>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</si>
  <si>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</si>
  <si>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</si>
  <si>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</si>
  <si>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</si>
  <si>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</si>
  <si>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</si>
  <si>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</si>
  <si>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</si>
  <si>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</si>
  <si>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</si>
  <si>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</si>
  <si>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</si>
  <si>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</si>
  <si>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</si>
  <si>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</si>
  <si>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</si>
  <si>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</si>
  <si>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</si>
  <si>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</si>
  <si>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</si>
  <si>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</si>
  <si>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</si>
  <si>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</si>
  <si>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</si>
  <si>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</si>
  <si>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</si>
  <si>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</si>
  <si>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</si>
  <si>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</si>
  <si>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</si>
  <si>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</si>
  <si>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</si>
  <si>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</si>
  <si>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</si>
  <si>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</si>
  <si>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</si>
  <si>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</si>
  <si>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</si>
  <si>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</si>
  <si>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</si>
  <si>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</si>
  <si>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</si>
  <si>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</si>
  <si>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</si>
  <si>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</si>
  <si>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</si>
  <si>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</si>
  <si>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</si>
  <si>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</si>
  <si>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</si>
  <si>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</si>
  <si>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</si>
  <si>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</si>
  <si>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</si>
  <si>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</si>
  <si>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</si>
  <si>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</si>
  <si>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</si>
  <si>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</si>
  <si>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</si>
  <si>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</si>
  <si>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</si>
  <si>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</si>
  <si>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</si>
  <si>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</si>
  <si>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</si>
  <si>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</si>
  <si>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</si>
  <si>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</si>
  <si>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</si>
  <si>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</si>
  <si>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</si>
  <si>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</si>
  <si>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</si>
  <si>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</si>
  <si>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</si>
  <si>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</si>
  <si>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</si>
  <si>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</si>
  <si>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</si>
  <si>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</si>
  <si>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</si>
  <si>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</si>
  <si>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</si>
  <si>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</si>
  <si>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</si>
  <si>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</si>
  <si>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</si>
  <si>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</si>
  <si>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</si>
  <si>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</si>
  <si>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</si>
  <si>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</si>
  <si>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</si>
  <si>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</si>
  <si>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</si>
  <si>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</si>
  <si>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</si>
  <si>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</si>
  <si>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</si>
  <si>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</si>
  <si>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</si>
  <si>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</si>
  <si>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</si>
  <si>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</si>
  <si>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</si>
  <si>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</si>
  <si>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</si>
  <si>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</si>
  <si>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</si>
  <si>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</si>
  <si>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</si>
  <si>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</si>
  <si>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</si>
  <si>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</si>
  <si>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</si>
  <si>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</si>
  <si>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</si>
  <si>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</si>
  <si>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</si>
  <si>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</si>
  <si>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</si>
  <si>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</si>
  <si>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</si>
  <si>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</si>
  <si>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</si>
  <si>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</si>
  <si>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</si>
  <si>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</si>
  <si>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</si>
  <si>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</si>
  <si>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</si>
  <si>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</si>
  <si>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</si>
  <si>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</si>
  <si>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</si>
  <si>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</si>
  <si>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</si>
  <si>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</si>
  <si>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</si>
  <si>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</si>
  <si>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</si>
  <si>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</si>
  <si>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</si>
  <si>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</si>
  <si>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</si>
  <si>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</si>
  <si>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</si>
  <si>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</si>
  <si>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</si>
  <si>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</si>
  <si>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</si>
  <si>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</si>
  <si>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</si>
  <si>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</si>
  <si>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</si>
  <si>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</si>
  <si>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</si>
  <si>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</si>
  <si>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</si>
  <si>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</si>
  <si>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</si>
  <si>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</si>
  <si>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</si>
  <si>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</si>
  <si>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</si>
  <si>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</si>
  <si>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</si>
  <si>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</si>
  <si>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</si>
  <si>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</si>
  <si>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</si>
  <si>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</si>
  <si>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</si>
  <si>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</si>
  <si>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</si>
  <si>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</si>
  <si>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</si>
  <si>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</si>
  <si>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</si>
  <si>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</si>
  <si>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</si>
  <si>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</si>
  <si>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</si>
  <si>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</si>
  <si>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</si>
  <si>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</si>
  <si>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</si>
  <si>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</si>
  <si>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</si>
  <si>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</si>
  <si>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</si>
  <si>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</si>
  <si>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</si>
  <si>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</si>
  <si>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</si>
  <si>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</si>
  <si>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</si>
  <si>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</si>
  <si>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</si>
  <si>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</si>
  <si>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</si>
  <si>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</si>
  <si>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</si>
  <si>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</si>
  <si>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</si>
  <si>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</si>
  <si>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</si>
  <si>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</si>
  <si>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</si>
  <si>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</si>
  <si>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</si>
  <si>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</si>
  <si>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</si>
  <si>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</si>
  <si>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</si>
  <si>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</si>
  <si>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</si>
  <si>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</si>
  <si>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</si>
  <si>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</si>
  <si>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</si>
  <si>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</si>
  <si>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</si>
  <si>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</si>
  <si>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</si>
  <si>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</si>
  <si>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</si>
  <si>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</si>
  <si>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</si>
  <si>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</si>
  <si>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</si>
  <si>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</si>
  <si>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</si>
  <si>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</si>
  <si>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</si>
  <si>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</si>
  <si>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</si>
  <si>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</si>
  <si>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</si>
  <si>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</si>
  <si>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</si>
  <si>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</si>
  <si>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</si>
  <si>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</si>
  <si>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</si>
  <si>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</si>
  <si>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</si>
  <si>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</si>
  <si>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</si>
  <si>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</si>
  <si>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</si>
  <si>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</si>
  <si>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</si>
  <si>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</si>
  <si>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</si>
  <si>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</si>
  <si>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</si>
  <si>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</si>
  <si>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</si>
  <si>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</si>
  <si>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</si>
  <si>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</si>
  <si>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</si>
  <si>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</si>
  <si>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</si>
  <si>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</si>
  <si>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</si>
  <si>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</si>
  <si>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</si>
  <si>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</si>
  <si>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</si>
  <si>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</si>
  <si>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</si>
  <si>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</si>
  <si>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</si>
  <si>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</si>
  <si>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</si>
  <si>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</si>
  <si>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</si>
  <si>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</si>
  <si>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</si>
  <si>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</si>
  <si>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</si>
  <si>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</si>
  <si>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</si>
  <si>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</si>
  <si>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</si>
  <si>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</si>
  <si>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</si>
  <si>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</si>
  <si>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</si>
  <si>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</si>
  <si>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</si>
  <si>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</si>
  <si>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</si>
  <si>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</si>
  <si>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</si>
  <si>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</si>
  <si>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</si>
  <si>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</si>
  <si>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</si>
  <si>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</si>
  <si>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</si>
  <si>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</si>
  <si>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</si>
  <si>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</si>
  <si>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</si>
  <si>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</si>
  <si>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</si>
  <si>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</si>
  <si>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</si>
  <si>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</si>
  <si>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</si>
  <si>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</si>
  <si>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</si>
  <si>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</si>
  <si>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</si>
  <si>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</si>
  <si>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</si>
  <si>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</si>
  <si>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</si>
  <si>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</si>
  <si>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</si>
  <si>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</si>
  <si>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</si>
  <si>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</si>
  <si>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</si>
  <si>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</si>
  <si>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</si>
  <si>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</si>
  <si>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</si>
  <si>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</si>
  <si>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</si>
  <si>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</si>
  <si>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</si>
  <si>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</si>
  <si>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</si>
  <si>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</si>
  <si>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</si>
  <si>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</si>
  <si>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</si>
  <si>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</si>
  <si>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</si>
  <si>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</si>
  <si>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</si>
  <si>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</si>
  <si>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</si>
  <si>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</si>
  <si>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</si>
  <si>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</si>
  <si>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</si>
  <si>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</si>
  <si>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</si>
  <si>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</si>
  <si>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</si>
  <si>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</si>
  <si>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</si>
  <si>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</si>
  <si>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</si>
  <si>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</si>
  <si>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</si>
  <si>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</si>
  <si>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</si>
  <si>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</si>
  <si>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</si>
  <si>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</si>
  <si>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</si>
  <si>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</si>
  <si>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</si>
  <si>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</si>
  <si>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</si>
  <si>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</si>
  <si>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</si>
  <si>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</si>
  <si>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</si>
  <si>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</si>
  <si>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</si>
  <si>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</si>
  <si>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</si>
  <si>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</si>
  <si>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</si>
  <si>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</si>
  <si>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</si>
  <si>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</si>
  <si>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</si>
  <si>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</si>
  <si>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</si>
  <si>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</si>
  <si>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</si>
  <si>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</si>
  <si>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</si>
  <si>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</si>
  <si>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</si>
  <si>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</si>
  <si>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</si>
  <si>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</si>
  <si>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</si>
  <si>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</si>
  <si>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</si>
  <si>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</si>
  <si>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</si>
  <si>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</si>
  <si>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</si>
  <si>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</si>
  <si>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</si>
  <si>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</si>
  <si>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</si>
  <si>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</si>
  <si>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</si>
  <si>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</si>
  <si>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</si>
  <si>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</si>
  <si>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</si>
  <si>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</si>
  <si>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</si>
  <si>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</si>
  <si>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</si>
  <si>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</si>
  <si>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</si>
  <si>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</si>
  <si>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</si>
  <si>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</si>
  <si>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</si>
  <si>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</si>
  <si>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</si>
  <si>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</si>
  <si>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</si>
  <si>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</si>
  <si>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</si>
  <si>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</si>
  <si>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</si>
  <si>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</si>
  <si>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</si>
  <si>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</si>
  <si>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</si>
  <si>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</si>
  <si>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</si>
  <si>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</si>
  <si>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</si>
  <si>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</si>
  <si>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</si>
  <si>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</si>
  <si>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</si>
  <si>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</si>
  <si>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</si>
  <si>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</si>
  <si>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</si>
  <si>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</si>
  <si>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</si>
  <si>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</si>
  <si>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</si>
  <si>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</si>
  <si>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</si>
  <si>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</si>
  <si>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</si>
  <si>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</si>
  <si>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</si>
  <si>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</si>
  <si>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</si>
  <si>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</si>
  <si>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</si>
  <si>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</si>
  <si>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</si>
  <si>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</si>
  <si>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</si>
  <si>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</si>
  <si>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</si>
  <si>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</si>
  <si>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</si>
  <si>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</si>
  <si>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</si>
  <si>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</si>
  <si>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</si>
  <si>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</si>
  <si>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</si>
  <si>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</si>
  <si>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</si>
  <si>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</si>
  <si>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</si>
  <si>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</si>
  <si>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</si>
  <si>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</si>
  <si>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</si>
  <si>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</si>
  <si>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</si>
  <si>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</si>
  <si>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</si>
  <si>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</si>
  <si>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</si>
  <si>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</si>
  <si>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</si>
  <si>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</si>
  <si>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</si>
  <si>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</si>
  <si>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</si>
  <si>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</si>
  <si>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</si>
  <si>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</si>
  <si>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</si>
  <si>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</si>
  <si>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</si>
  <si>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</si>
  <si>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</si>
  <si>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</si>
  <si>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</si>
  <si>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</si>
  <si>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</si>
  <si>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</si>
  <si>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</si>
  <si>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</si>
  <si>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</si>
  <si>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</si>
  <si>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</si>
  <si>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</si>
  <si>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</si>
  <si>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</si>
  <si>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</si>
  <si>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</si>
  <si>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</si>
  <si>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</si>
  <si>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</si>
  <si>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</si>
  <si>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</si>
  <si>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</si>
  <si>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</si>
  <si>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</si>
  <si>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</si>
  <si>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</si>
  <si>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</si>
  <si>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</si>
  <si>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</si>
  <si>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</si>
  <si>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</si>
  <si>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</si>
  <si>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</si>
  <si>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</si>
  <si>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</si>
  <si>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</si>
  <si>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</si>
  <si>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</si>
  <si>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</si>
  <si>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</si>
  <si>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</si>
  <si>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</si>
  <si>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</si>
  <si>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</si>
  <si>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</si>
  <si>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</si>
  <si>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</si>
  <si>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</si>
  <si>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</si>
  <si>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</si>
  <si>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</si>
  <si>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</si>
  <si>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</si>
  <si>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</si>
  <si>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</si>
  <si>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</si>
  <si>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</si>
  <si>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</si>
  <si>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</si>
  <si>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</si>
  <si>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</si>
  <si>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</si>
  <si>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</si>
  <si>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</si>
  <si>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</si>
  <si>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</si>
  <si>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</si>
  <si>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</si>
  <si>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</si>
  <si>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</si>
  <si>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</si>
  <si>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</si>
  <si>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</si>
  <si>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</si>
  <si>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</si>
  <si>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</si>
  <si>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</si>
  <si>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</si>
  <si>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</si>
  <si>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</si>
  <si>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</si>
  <si>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</si>
  <si>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</si>
  <si>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</si>
  <si>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</si>
  <si>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</si>
  <si>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</si>
  <si>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</si>
  <si>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</si>
  <si>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</si>
  <si>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</si>
  <si>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</si>
  <si>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</si>
  <si>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</si>
  <si>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</si>
  <si>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</si>
  <si>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</si>
  <si>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</si>
  <si>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</si>
  <si>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</si>
  <si>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</si>
  <si>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</si>
  <si>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</si>
  <si>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</si>
  <si>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</si>
  <si>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</si>
  <si>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</si>
  <si>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</si>
  <si>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</si>
  <si>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</si>
  <si>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</si>
  <si>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</si>
  <si>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</si>
  <si>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</si>
  <si>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</si>
  <si>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</si>
  <si>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</si>
  <si>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</si>
  <si>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</si>
  <si>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</si>
  <si>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</si>
  <si>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</si>
  <si>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</si>
  <si>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</si>
  <si>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</si>
  <si>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</si>
  <si>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</si>
  <si>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</si>
  <si>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</si>
  <si>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</si>
  <si>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</si>
  <si>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</si>
  <si>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</si>
  <si>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</si>
  <si>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</si>
  <si>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</si>
  <si>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</si>
  <si>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</si>
  <si>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</si>
  <si>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</si>
  <si>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</si>
  <si>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</si>
  <si>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</si>
  <si>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</si>
  <si>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</si>
  <si>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</si>
  <si>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</si>
  <si>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</si>
  <si>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</si>
  <si>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</si>
  <si>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</si>
  <si>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</si>
  <si>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</si>
  <si>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</si>
  <si>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</si>
  <si>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</si>
  <si>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</si>
  <si>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</si>
  <si>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</si>
  <si>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</si>
  <si>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</si>
  <si>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</si>
  <si>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</si>
  <si>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</si>
  <si>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</si>
  <si>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</si>
  <si>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</si>
  <si>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</si>
  <si>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</si>
  <si>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</si>
  <si>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</si>
  <si>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</si>
  <si>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</si>
  <si>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</si>
  <si>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</si>
  <si>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</si>
  <si>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</si>
  <si>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</si>
  <si>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</si>
  <si>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</si>
  <si>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</si>
  <si>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</si>
  <si>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</si>
  <si>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</si>
  <si>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</si>
  <si>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</si>
  <si>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</si>
  <si>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</si>
  <si>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</si>
  <si>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</si>
  <si>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</si>
  <si>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</si>
  <si>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</si>
  <si>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</si>
  <si>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</si>
  <si>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</si>
  <si>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</si>
  <si>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</si>
  <si>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</si>
  <si>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</si>
  <si>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</si>
  <si>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</si>
  <si>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</si>
  <si>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</si>
  <si>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</si>
  <si>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</si>
  <si>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</si>
  <si>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</si>
  <si>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</si>
  <si>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</si>
  <si>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</si>
  <si>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</si>
  <si>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</si>
  <si>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</si>
  <si>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</si>
  <si>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</si>
  <si>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</si>
  <si>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</si>
  <si>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</si>
  <si>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</si>
  <si>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</si>
  <si>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</si>
  <si>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</si>
  <si>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</si>
  <si>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</si>
  <si>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</si>
  <si>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</si>
  <si>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</si>
  <si>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</si>
  <si>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</si>
  <si>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</si>
  <si>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</si>
  <si>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</si>
  <si>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</si>
  <si>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</si>
  <si>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</si>
  <si>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</si>
  <si>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</si>
  <si>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</si>
  <si>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</si>
  <si>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</si>
  <si>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</si>
  <si>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</si>
  <si>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</si>
  <si>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</si>
  <si>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</si>
  <si>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</si>
  <si>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</si>
  <si>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</si>
  <si>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</si>
  <si>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</si>
  <si>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</si>
  <si>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</si>
  <si>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</si>
  <si>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</si>
  <si>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</si>
  <si>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</si>
  <si>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</si>
  <si>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</si>
  <si>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</si>
  <si>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</si>
  <si>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</si>
  <si>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</si>
  <si>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</si>
  <si>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</si>
  <si>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</si>
  <si>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</si>
  <si>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</si>
  <si>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</si>
  <si>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</si>
  <si>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</si>
  <si>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</si>
  <si>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</si>
  <si>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</si>
  <si>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</si>
  <si>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</si>
  <si>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</si>
  <si>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</si>
  <si>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</si>
  <si>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</si>
  <si>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</si>
  <si>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</si>
  <si>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</si>
  <si>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</si>
  <si>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</si>
  <si>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</si>
  <si>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</si>
  <si>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</si>
  <si>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</si>
  <si>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</si>
  <si>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</si>
  <si>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</si>
  <si>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</si>
  <si>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</si>
  <si>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</si>
  <si>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</si>
  <si>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</si>
  <si>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</si>
  <si>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</si>
  <si>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</si>
  <si>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</si>
  <si>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</si>
  <si>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</si>
  <si>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</si>
  <si>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</si>
  <si>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</si>
  <si>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</si>
  <si>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</si>
  <si>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</si>
  <si>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</si>
  <si>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</si>
  <si>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</si>
  <si>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</si>
  <si>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</si>
  <si>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</si>
  <si>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</si>
  <si>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</si>
  <si>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</si>
  <si>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</si>
  <si>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</si>
  <si>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</si>
  <si>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</si>
  <si>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</si>
  <si>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</si>
  <si>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</si>
  <si>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</si>
  <si>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</si>
  <si>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</si>
  <si>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</si>
  <si>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</si>
  <si>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</si>
  <si>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</si>
  <si>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</si>
  <si>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</si>
  <si>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</si>
  <si>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</si>
  <si>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</si>
  <si>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</si>
  <si>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</si>
  <si>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</si>
  <si>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</si>
  <si>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</si>
  <si>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</si>
  <si>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</si>
  <si>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</si>
  <si>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</si>
  <si>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</si>
  <si>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</si>
  <si>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</si>
  <si>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</si>
  <si>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</si>
  <si>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</si>
  <si>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</si>
  <si>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</si>
  <si>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</si>
  <si>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</si>
  <si>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</si>
  <si>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</si>
  <si>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</si>
  <si>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</si>
  <si>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</si>
  <si>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</si>
  <si>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</si>
  <si>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</si>
  <si>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</si>
  <si>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</si>
  <si>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</si>
  <si>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</si>
  <si>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</si>
  <si>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</si>
  <si>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</si>
  <si>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</si>
  <si>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</si>
  <si>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</si>
  <si>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</si>
  <si>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</si>
  <si>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</si>
  <si>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</si>
  <si>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</si>
  <si>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</si>
  <si>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</si>
  <si>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</si>
  <si>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</si>
  <si>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</si>
  <si>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</si>
  <si>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</si>
  <si>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</si>
  <si>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</si>
  <si>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</si>
  <si>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</si>
  <si>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</si>
  <si>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</si>
  <si>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</si>
  <si>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</si>
  <si>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</si>
  <si>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</si>
  <si>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</si>
  <si>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</si>
  <si>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</si>
  <si>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</si>
  <si>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</si>
  <si>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</si>
  <si>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</si>
  <si>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</si>
  <si>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</si>
  <si>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</si>
  <si>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</si>
  <si>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</si>
  <si>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</si>
  <si>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</si>
  <si>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</si>
  <si>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</si>
  <si>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</si>
  <si>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</si>
  <si>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</si>
  <si>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</si>
  <si>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</si>
  <si>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</si>
  <si>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</si>
  <si>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</si>
  <si>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</si>
  <si>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</si>
  <si>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</si>
  <si>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</si>
  <si>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</si>
  <si>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</si>
  <si>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</si>
  <si>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</si>
  <si>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</si>
  <si>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</si>
  <si>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</si>
  <si>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</si>
  <si>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</si>
  <si>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</si>
  <si>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</si>
  <si>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</si>
  <si>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</si>
  <si>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</si>
  <si>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</si>
  <si>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</si>
  <si>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</si>
  <si>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</si>
  <si>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</si>
  <si>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</si>
  <si>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</si>
  <si>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</si>
  <si>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</si>
  <si>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</si>
  <si>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</si>
  <si>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</si>
  <si>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</si>
  <si>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</si>
  <si>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</si>
  <si>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</si>
  <si>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</si>
  <si>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</si>
  <si>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</si>
  <si>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</si>
  <si>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</si>
  <si>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</si>
  <si>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</si>
  <si>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</si>
  <si>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</si>
  <si>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</si>
  <si>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</si>
  <si>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</si>
  <si>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</si>
  <si>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</si>
  <si>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</si>
  <si>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</si>
  <si>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</si>
  <si>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</si>
  <si>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</si>
  <si>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</si>
  <si>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</si>
  <si>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</si>
  <si>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</si>
  <si>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</si>
  <si>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</si>
  <si>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</si>
  <si>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</si>
  <si>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</si>
  <si>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</si>
  <si>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</si>
  <si>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</si>
  <si>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</si>
  <si>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</si>
  <si>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</si>
  <si>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</si>
  <si>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</si>
  <si>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</si>
  <si>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</si>
  <si>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</si>
  <si>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</si>
  <si>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</si>
  <si>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</si>
  <si>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</si>
  <si>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</si>
  <si>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</si>
  <si>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</si>
  <si>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</si>
  <si>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</si>
  <si>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</si>
  <si>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</si>
  <si>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</si>
  <si>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</si>
  <si>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</si>
  <si>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</si>
  <si>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</si>
  <si>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</si>
  <si>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</si>
  <si>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</si>
  <si>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</si>
  <si>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</si>
  <si>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</si>
  <si>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</si>
  <si>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</si>
  <si>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</si>
  <si>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</si>
  <si>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</si>
  <si>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</si>
  <si>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</si>
  <si>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</si>
  <si>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</si>
  <si>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</si>
  <si>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</si>
  <si>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</si>
  <si>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</si>
  <si>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</si>
  <si>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</si>
  <si>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</si>
  <si>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</si>
  <si>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</si>
  <si>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</si>
  <si>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</si>
  <si>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</si>
  <si>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</si>
  <si>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</si>
  <si>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</si>
  <si>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</si>
  <si>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</si>
  <si>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</si>
  <si>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</si>
  <si>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</si>
  <si>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</si>
  <si>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</si>
  <si>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</si>
  <si>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</si>
  <si>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</si>
  <si>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</si>
  <si>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</si>
  <si>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</si>
  <si>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</si>
  <si>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</si>
  <si>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</si>
  <si>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</si>
  <si>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</si>
  <si>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</si>
  <si>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</si>
  <si>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</si>
  <si>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</si>
  <si>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</si>
  <si>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</si>
  <si>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</si>
  <si>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</si>
  <si>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</si>
  <si>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</si>
  <si>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</si>
  <si>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</si>
  <si>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</si>
  <si>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</si>
  <si>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</si>
  <si>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</si>
  <si>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</si>
  <si>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</si>
  <si>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</si>
  <si>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</si>
  <si>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</si>
  <si>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</si>
  <si>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</si>
  <si>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</si>
  <si>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</si>
  <si>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</si>
  <si>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</si>
  <si>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</si>
  <si>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</si>
  <si>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</si>
  <si>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</si>
  <si>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</si>
  <si>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</si>
  <si>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</si>
  <si>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</si>
  <si>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</si>
  <si>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</si>
  <si>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</si>
  <si>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</si>
  <si>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</si>
  <si>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</si>
  <si>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</si>
  <si>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</si>
  <si>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</si>
  <si>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</si>
  <si>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</si>
  <si>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</si>
  <si>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</si>
  <si>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</si>
  <si>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</si>
  <si>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</si>
  <si>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</si>
  <si>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</si>
  <si>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</si>
  <si>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</si>
  <si>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</si>
  <si>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</si>
  <si>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</si>
  <si>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</si>
  <si>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</si>
  <si>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</si>
  <si>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</si>
  <si>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</si>
  <si>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</si>
  <si>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</si>
  <si>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</si>
  <si>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</si>
  <si>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</si>
  <si>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</si>
  <si>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</si>
  <si>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</si>
  <si>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</si>
  <si>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</si>
  <si>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</si>
  <si>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</si>
  <si>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</si>
  <si>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</si>
  <si>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</si>
  <si>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</si>
  <si>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</si>
  <si>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</si>
  <si>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</si>
  <si>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</si>
  <si>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</si>
  <si>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</si>
  <si>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</si>
  <si>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</si>
  <si>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</si>
  <si>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</si>
  <si>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</si>
  <si>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</si>
  <si>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</si>
  <si>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</si>
  <si>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</si>
  <si>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</si>
  <si>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</si>
  <si>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</si>
  <si>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</si>
  <si>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</si>
  <si>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</si>
  <si>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</si>
  <si>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</si>
  <si>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</si>
  <si>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</si>
  <si>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</si>
  <si>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</si>
  <si>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</si>
  <si>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</si>
  <si>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</si>
  <si>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</si>
  <si>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</si>
  <si>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</si>
  <si>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</si>
  <si>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</si>
  <si>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</si>
  <si>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</si>
  <si>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</si>
  <si>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</si>
  <si>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</si>
  <si>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</si>
  <si>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</si>
  <si>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</si>
  <si>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</si>
  <si>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</si>
  <si>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</si>
  <si>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</si>
  <si>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</si>
  <si>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</si>
  <si>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</si>
  <si>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</si>
  <si>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</si>
  <si>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</si>
  <si>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</si>
  <si>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</si>
  <si>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</si>
  <si>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</si>
  <si>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</si>
  <si>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</si>
  <si>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</si>
  <si>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</si>
  <si>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</si>
  <si>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</si>
  <si>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</si>
  <si>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</si>
  <si>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</si>
  <si>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</si>
  <si>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</si>
  <si>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</si>
  <si>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</si>
  <si>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</si>
  <si>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</si>
  <si>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</si>
  <si>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</si>
  <si>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</si>
  <si>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</si>
  <si>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</si>
  <si>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</si>
  <si>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</si>
  <si>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</si>
  <si>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</si>
  <si>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</si>
  <si>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</si>
  <si>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</si>
  <si>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</si>
  <si>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</si>
  <si>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</si>
  <si>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</si>
  <si>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</si>
  <si>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</si>
  <si>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</si>
  <si>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</si>
  <si>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</si>
  <si>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</si>
  <si>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</si>
  <si>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</si>
  <si>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</si>
  <si>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</si>
  <si>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</si>
  <si>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</si>
  <si>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</si>
  <si>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</si>
  <si>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</si>
  <si>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</si>
  <si>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</si>
  <si>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</si>
  <si>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</si>
  <si>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</si>
  <si>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</si>
  <si>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</si>
  <si>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</si>
  <si>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</si>
  <si>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</si>
  <si>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</si>
  <si>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</si>
  <si>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</si>
  <si>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</si>
  <si>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</si>
  <si>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</si>
  <si>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</si>
  <si>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</si>
  <si>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</si>
  <si>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</si>
  <si>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</si>
  <si>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</si>
  <si>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</si>
  <si>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</si>
  <si>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</si>
  <si>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</si>
  <si>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</si>
  <si>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</si>
  <si>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</si>
  <si>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</si>
  <si>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</si>
  <si>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</si>
  <si>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</si>
  <si>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</si>
  <si>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</si>
  <si>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</si>
  <si>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</si>
  <si>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</si>
  <si>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</si>
  <si>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</si>
  <si>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</si>
  <si>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</si>
  <si>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</si>
  <si>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</si>
  <si>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</si>
  <si>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</si>
  <si>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</si>
  <si>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</si>
  <si>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</si>
  <si>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</si>
  <si>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</si>
  <si>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</si>
  <si>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</si>
  <si>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</si>
  <si>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</si>
  <si>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</si>
  <si>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</si>
  <si>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</si>
  <si>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</si>
  <si>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</si>
  <si>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</si>
  <si>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</si>
  <si>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</si>
  <si>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</si>
  <si>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</si>
  <si>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</si>
  <si>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</si>
  <si>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</si>
  <si>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</si>
  <si>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</si>
  <si>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</si>
  <si>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</si>
  <si>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</si>
  <si>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</si>
  <si>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</si>
  <si>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</si>
  <si>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</si>
  <si>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</si>
  <si>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</si>
  <si>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</si>
  <si>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</si>
  <si>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</si>
  <si>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</si>
  <si>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</si>
  <si>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</si>
  <si>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</si>
  <si>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</si>
  <si>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</si>
  <si>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</si>
  <si>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</si>
  <si>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</si>
  <si>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</si>
  <si>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</si>
  <si>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</si>
  <si>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</si>
  <si>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</si>
  <si>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</si>
  <si>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</si>
  <si>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</si>
  <si>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</si>
  <si>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</si>
  <si>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</si>
  <si>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</si>
  <si>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</si>
  <si>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</si>
  <si>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</si>
  <si>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</si>
  <si>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</si>
  <si>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</si>
  <si>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</si>
  <si>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</si>
  <si>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</si>
  <si>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</si>
  <si>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</si>
  <si>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</si>
  <si>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</si>
  <si>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</si>
  <si>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</si>
  <si>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</si>
  <si>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</si>
  <si>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</si>
  <si>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</si>
  <si>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</si>
  <si>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</si>
  <si>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</si>
  <si>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</si>
  <si>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</si>
  <si>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</si>
  <si>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</si>
  <si>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</si>
  <si>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</si>
  <si>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</si>
  <si>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</si>
  <si>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</si>
  <si>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</si>
  <si>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</si>
  <si>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</si>
  <si>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</si>
  <si>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</si>
  <si>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</si>
  <si>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</si>
  <si>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</si>
  <si>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</si>
  <si>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</si>
  <si>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</si>
  <si>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</si>
  <si>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</si>
  <si>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</si>
  <si>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</si>
  <si>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</si>
  <si>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</si>
  <si>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</si>
  <si>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</si>
  <si>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</si>
  <si>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</si>
  <si>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</si>
  <si>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</si>
  <si>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</si>
  <si>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</si>
  <si>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</si>
  <si>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</si>
  <si>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</si>
  <si>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</si>
  <si>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</si>
  <si>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</si>
  <si>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</si>
  <si>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</si>
  <si>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</si>
  <si>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</si>
  <si>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</si>
  <si>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</si>
  <si>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</si>
  <si>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</si>
  <si>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</si>
  <si>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</si>
  <si>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</si>
  <si>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</si>
  <si>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</si>
  <si>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</si>
  <si>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</si>
  <si>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</si>
  <si>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</si>
  <si>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</si>
  <si>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</si>
  <si>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</si>
  <si>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</si>
  <si>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</si>
  <si>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</si>
  <si>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</si>
  <si>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</si>
  <si>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</si>
  <si>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</si>
  <si>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</si>
  <si>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</si>
  <si>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</si>
  <si>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</si>
  <si>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</si>
  <si>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</si>
  <si>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</si>
  <si>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</si>
  <si>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</si>
  <si>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</si>
  <si>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</si>
  <si>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</si>
  <si>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</si>
  <si>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</si>
  <si>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</si>
  <si>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</si>
  <si>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</si>
  <si>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</si>
  <si>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</si>
  <si>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</si>
  <si>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</si>
  <si>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</si>
  <si>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</si>
  <si>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</si>
  <si>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</si>
  <si>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</si>
  <si>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</si>
  <si>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</si>
  <si>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</si>
  <si>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</si>
  <si>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</si>
  <si>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</si>
  <si>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</si>
  <si>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</si>
  <si>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</si>
  <si>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</si>
  <si>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</si>
  <si>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</si>
  <si>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</si>
  <si>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</si>
  <si>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</si>
  <si>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</si>
  <si>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</si>
  <si>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</si>
  <si>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</si>
  <si>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</si>
  <si>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</si>
  <si>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</si>
  <si>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</si>
  <si>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</si>
  <si>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</si>
  <si>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</si>
  <si>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</si>
  <si>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</si>
  <si>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</si>
  <si>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</si>
  <si>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</si>
  <si>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</si>
  <si>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</si>
  <si>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</si>
  <si>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</si>
  <si>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</si>
  <si>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</si>
  <si>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</si>
  <si>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</si>
  <si>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</si>
  <si>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</si>
  <si>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</si>
  <si>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</si>
  <si>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</si>
  <si>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</si>
  <si>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</si>
  <si>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</si>
  <si>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</si>
  <si>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</si>
  <si>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</si>
  <si>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</si>
  <si>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</si>
  <si>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</si>
  <si>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</si>
  <si>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</si>
  <si>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</si>
  <si>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</si>
  <si>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</si>
  <si>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</si>
  <si>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</si>
  <si>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</si>
  <si>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</si>
  <si>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</si>
  <si>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</si>
  <si>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</si>
  <si>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</si>
  <si>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</si>
  <si>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</si>
  <si>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</si>
  <si>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</si>
  <si>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</si>
  <si>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</si>
  <si>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</si>
  <si>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</si>
  <si>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</si>
  <si>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</si>
  <si>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</si>
  <si>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</si>
  <si>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</si>
  <si>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</si>
  <si>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</si>
  <si>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</si>
  <si>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</si>
  <si>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</si>
  <si>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</si>
  <si>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</si>
  <si>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</si>
  <si>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</si>
  <si>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</si>
  <si>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</si>
  <si>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</si>
  <si>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</si>
  <si>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</si>
  <si>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</si>
  <si>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</si>
  <si>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</si>
  <si>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</si>
  <si>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</si>
  <si>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</si>
  <si>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</si>
  <si>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</si>
  <si>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</si>
  <si>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</si>
  <si>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</si>
  <si>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</si>
  <si>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</si>
  <si>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</si>
  <si>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</si>
  <si>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</si>
  <si>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</si>
  <si>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</si>
  <si>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</si>
  <si>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</si>
  <si>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</si>
  <si>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</si>
  <si>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</si>
  <si>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</si>
  <si>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</si>
  <si>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</si>
  <si>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</si>
  <si>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</si>
  <si>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</si>
  <si>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</si>
  <si>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</si>
  <si>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</si>
  <si>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</si>
  <si>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</si>
  <si>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</si>
  <si>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</si>
  <si>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</si>
  <si>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</si>
  <si>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</si>
  <si>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</si>
  <si>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</si>
  <si>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</si>
  <si>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</si>
  <si>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</si>
  <si>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</si>
  <si>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</si>
  <si>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</si>
  <si>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</si>
  <si>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</si>
  <si>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</si>
  <si>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</si>
  <si>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</si>
  <si>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</si>
  <si>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</si>
  <si>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</si>
  <si>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</si>
  <si>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</si>
  <si>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</si>
  <si>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</si>
  <si>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</si>
  <si>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</si>
  <si>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</si>
  <si>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</si>
  <si>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</si>
  <si>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</si>
  <si>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</si>
  <si>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</si>
  <si>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</si>
  <si>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</si>
  <si>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</si>
  <si>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</si>
  <si>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</si>
  <si>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</si>
  <si>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</si>
  <si>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</si>
  <si>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</si>
  <si>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</si>
  <si>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</si>
  <si>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</si>
  <si>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</si>
  <si>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</si>
  <si>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</si>
  <si>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</si>
  <si>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</si>
  <si>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</si>
  <si>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</si>
  <si>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</si>
  <si>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</si>
  <si>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</si>
  <si>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</si>
  <si>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</si>
  <si>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</si>
  <si>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</si>
  <si>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</si>
  <si>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</si>
  <si>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</si>
  <si>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</si>
  <si>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</si>
  <si>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</si>
  <si>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</si>
  <si>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</si>
  <si>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</si>
  <si>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</si>
  <si>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</si>
  <si>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</si>
  <si>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</si>
  <si>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</si>
  <si>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</si>
  <si>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</si>
  <si>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</si>
  <si>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</si>
  <si>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</si>
  <si>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</si>
  <si>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</si>
  <si>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</si>
  <si>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</si>
  <si>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</si>
  <si>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</si>
  <si>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</si>
  <si>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</si>
  <si>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</si>
  <si>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</si>
  <si>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</si>
  <si>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</si>
  <si>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</si>
  <si>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</si>
  <si>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</si>
  <si>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</si>
  <si>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</si>
  <si>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</si>
  <si>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</si>
  <si>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</si>
  <si>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</si>
  <si>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</si>
  <si>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</si>
  <si>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</si>
  <si>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</si>
  <si>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</si>
  <si>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</si>
  <si>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</si>
  <si>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</si>
  <si>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</si>
  <si>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</si>
  <si>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</si>
  <si>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</si>
  <si>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</si>
  <si>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</si>
  <si>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</si>
  <si>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</si>
  <si>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</si>
  <si>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</si>
  <si>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</si>
  <si>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</si>
  <si>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</si>
  <si>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</si>
  <si>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</si>
  <si>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</si>
  <si>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</si>
  <si>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</si>
  <si>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</si>
  <si>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</si>
  <si>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</si>
  <si>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</si>
  <si>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</si>
  <si>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</si>
  <si>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</si>
  <si>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</si>
  <si>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</si>
  <si>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</si>
  <si>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</si>
  <si>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</si>
  <si>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</si>
  <si>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</si>
  <si>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</si>
  <si>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</si>
  <si>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</si>
  <si>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</si>
  <si>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</si>
  <si>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</si>
  <si>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</si>
  <si>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</si>
  <si>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</si>
  <si>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</si>
  <si>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</si>
  <si>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</si>
  <si>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</si>
  <si>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</si>
  <si>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</si>
  <si>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</si>
  <si>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</si>
  <si>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</si>
  <si>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</si>
  <si>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</si>
  <si>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</si>
  <si>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</si>
  <si>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</si>
  <si>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</si>
  <si>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</si>
  <si>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</si>
  <si>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</si>
  <si>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</si>
  <si>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</si>
  <si>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</si>
  <si>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</si>
  <si>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</si>
  <si>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</si>
  <si>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</si>
  <si>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</si>
  <si>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</si>
  <si>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</si>
  <si>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</si>
  <si>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</si>
  <si>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</si>
  <si>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</si>
  <si>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</si>
  <si>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</si>
  <si>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</si>
  <si>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</si>
  <si>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</si>
  <si>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</si>
  <si>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</si>
  <si>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</si>
  <si>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</si>
  <si>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</si>
  <si>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</si>
  <si>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</si>
  <si>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</si>
  <si>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</si>
  <si>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</si>
  <si>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</si>
  <si>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</si>
  <si>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</si>
  <si>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</si>
  <si>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</si>
  <si>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</si>
  <si>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</si>
  <si>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</si>
  <si>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</si>
  <si>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</si>
  <si>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</si>
  <si>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</si>
  <si>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</si>
  <si>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</si>
  <si>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</si>
  <si>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</si>
  <si>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</si>
  <si>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</si>
  <si>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</si>
  <si>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</si>
  <si>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</si>
  <si>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</si>
  <si>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</si>
  <si>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</si>
  <si>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</si>
  <si>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</si>
  <si>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</si>
  <si>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</si>
  <si>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</si>
  <si>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</si>
  <si>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</si>
  <si>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</si>
  <si>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</si>
  <si>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</si>
  <si>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</si>
  <si>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</si>
  <si>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</si>
  <si>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</si>
  <si>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</si>
  <si>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</si>
  <si>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</si>
  <si>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</si>
  <si>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</si>
  <si>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</si>
  <si>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</si>
  <si>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</si>
  <si>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</si>
  <si>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</si>
  <si>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</si>
  <si>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</si>
  <si>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</si>
  <si>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</si>
  <si>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</si>
  <si>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</si>
  <si>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</si>
  <si>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</si>
  <si>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</si>
  <si>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</si>
  <si>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</si>
  <si>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</si>
  <si>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</si>
  <si>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</si>
  <si>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</si>
  <si>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</si>
  <si>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</si>
  <si>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</si>
  <si>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</si>
  <si>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</si>
  <si>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</si>
  <si>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</si>
  <si>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</si>
  <si>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</si>
  <si>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</si>
  <si>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</si>
  <si>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</si>
  <si>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</si>
  <si>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</si>
  <si>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</si>
  <si>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</si>
  <si>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</si>
  <si>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</si>
  <si>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</si>
  <si>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</si>
  <si>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</si>
  <si>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</si>
  <si>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</si>
  <si>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</si>
  <si>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</si>
  <si>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</si>
  <si>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</si>
  <si>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</si>
  <si>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</si>
  <si>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</si>
  <si>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</si>
  <si>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</si>
  <si>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</si>
  <si>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</si>
  <si>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</si>
  <si>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</si>
  <si>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</si>
  <si>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</si>
  <si>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</si>
  <si>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</si>
  <si>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</si>
  <si>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</si>
  <si>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</si>
  <si>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</si>
  <si>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</si>
  <si>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</si>
  <si>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</si>
  <si>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</si>
  <si>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</si>
  <si>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</si>
  <si>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</si>
  <si>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</si>
  <si>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</si>
  <si>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</si>
  <si>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</si>
  <si>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</si>
  <si>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</si>
  <si>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</si>
  <si>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</si>
  <si>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</si>
  <si>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</si>
  <si>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</si>
  <si>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</si>
  <si>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</si>
  <si>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</si>
  <si>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</si>
  <si>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</si>
  <si>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</si>
  <si>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</si>
  <si>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</si>
  <si>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</si>
  <si>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</si>
  <si>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</si>
  <si>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</si>
  <si>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</si>
  <si>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</si>
  <si>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</si>
  <si>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</si>
  <si>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</si>
  <si>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</si>
  <si>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</si>
  <si>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</si>
  <si>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</si>
  <si>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</si>
  <si>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</si>
  <si>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</si>
  <si>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</si>
  <si>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</si>
  <si>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</si>
  <si>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</si>
  <si>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</si>
  <si>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</si>
  <si>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</si>
  <si>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</si>
  <si>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</si>
  <si>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</si>
  <si>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</si>
  <si>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</si>
  <si>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</si>
  <si>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</si>
  <si>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</si>
  <si>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</si>
  <si>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</si>
  <si>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</si>
  <si>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</si>
  <si>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</si>
  <si>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</si>
  <si>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</si>
  <si>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</si>
  <si>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</si>
  <si>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</si>
  <si>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</si>
  <si>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</si>
  <si>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</si>
  <si>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</si>
  <si>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</si>
  <si>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</si>
  <si>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</si>
  <si>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</si>
  <si>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</si>
  <si>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</si>
  <si>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</si>
  <si>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</si>
  <si>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</si>
  <si>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</si>
  <si>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</si>
  <si>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</si>
  <si>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</si>
  <si>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</si>
  <si>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</si>
  <si>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</si>
  <si>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</si>
  <si>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</si>
  <si>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</si>
  <si>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</si>
  <si>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</si>
  <si>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</si>
  <si>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</si>
  <si>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</si>
  <si>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</si>
  <si>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</si>
  <si>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</si>
  <si>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</si>
  <si>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</si>
  <si>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</si>
  <si>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</si>
  <si>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</si>
  <si>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</si>
  <si>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</si>
  <si>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</si>
  <si>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</si>
  <si>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</si>
  <si>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</si>
  <si>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</si>
  <si>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</si>
  <si>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</si>
  <si>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</si>
  <si>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</si>
  <si>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</si>
  <si>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</si>
  <si>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</si>
  <si>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</si>
  <si>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</si>
  <si>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</si>
  <si>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</si>
  <si>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</si>
  <si>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</si>
  <si>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</si>
  <si>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</si>
  <si>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</si>
  <si>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</si>
  <si>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</si>
  <si>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</si>
  <si>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</si>
  <si>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</si>
  <si>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</si>
  <si>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</si>
  <si>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</si>
  <si>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</si>
  <si>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</si>
  <si>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</si>
  <si>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</si>
  <si>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</si>
  <si>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</si>
  <si>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</si>
  <si>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</si>
  <si>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</si>
  <si>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</si>
  <si>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</si>
  <si>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</si>
  <si>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</si>
  <si>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</si>
  <si>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</si>
  <si>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</si>
  <si>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</si>
  <si>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</si>
  <si>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</si>
  <si>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</si>
  <si>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</si>
  <si>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</si>
  <si>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</si>
  <si>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</si>
  <si>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</si>
  <si>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</si>
  <si>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</si>
  <si>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</si>
  <si>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</si>
  <si>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</si>
  <si>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</si>
  <si>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</si>
  <si>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</si>
  <si>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</si>
  <si>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</si>
  <si>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</si>
  <si>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</si>
  <si>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</si>
  <si>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</si>
  <si>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</si>
  <si>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</si>
  <si>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</si>
  <si>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</si>
  <si>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</si>
  <si>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</si>
  <si>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</si>
  <si>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</si>
  <si>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</si>
  <si>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</si>
  <si>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</si>
  <si>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</si>
  <si>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</si>
  <si>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</si>
  <si>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</si>
  <si>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</si>
  <si>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</si>
  <si>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</si>
  <si>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</si>
  <si>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</si>
  <si>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</si>
  <si>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</si>
  <si>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</si>
  <si>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</si>
  <si>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</si>
  <si>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</si>
  <si>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</si>
  <si>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</si>
  <si>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</si>
  <si>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</si>
  <si>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</si>
  <si>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</si>
  <si>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</si>
  <si>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</si>
  <si>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</si>
  <si>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</si>
  <si>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</si>
  <si>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</si>
  <si>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</si>
  <si>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</si>
  <si>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</si>
  <si>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</si>
  <si>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</si>
  <si>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</si>
  <si>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</si>
  <si>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</si>
  <si>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</si>
  <si>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</si>
  <si>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</si>
  <si>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</si>
  <si>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</si>
  <si>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</si>
  <si>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</si>
  <si>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</si>
  <si>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</si>
  <si>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</si>
  <si>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</si>
  <si>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</si>
  <si>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</si>
  <si>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</si>
  <si>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</si>
  <si>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</si>
  <si>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</si>
  <si>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</si>
  <si>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</si>
  <si>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</si>
  <si>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</si>
  <si>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</si>
  <si>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</si>
  <si>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</si>
  <si>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</si>
  <si>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</si>
  <si>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</si>
  <si>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</si>
  <si>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</si>
  <si>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</si>
  <si>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</si>
  <si>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</si>
  <si>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</si>
  <si>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</si>
  <si>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</si>
  <si>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</si>
  <si>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</si>
  <si>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</si>
  <si>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</si>
  <si>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</si>
  <si>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</si>
  <si>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</si>
  <si>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</si>
  <si>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</si>
  <si>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</si>
  <si>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</si>
  <si>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</si>
  <si>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</si>
  <si>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</si>
  <si>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</si>
  <si>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</si>
  <si>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</si>
  <si>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</si>
  <si>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</si>
  <si>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</si>
  <si>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</si>
  <si>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</si>
  <si>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</si>
  <si>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</si>
  <si>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</si>
  <si>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</si>
  <si>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</si>
  <si>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</si>
  <si>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</si>
  <si>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</si>
  <si>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</si>
  <si>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</si>
  <si>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</si>
  <si>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</si>
  <si>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</si>
  <si>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</si>
  <si>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</si>
  <si>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</si>
  <si>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</si>
  <si>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</si>
  <si>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</si>
  <si>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</si>
  <si>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</si>
  <si>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</si>
  <si>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</si>
  <si>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</si>
  <si>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</si>
  <si>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</si>
  <si>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</si>
  <si>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</si>
  <si>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</si>
  <si>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</si>
  <si>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</si>
  <si>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</si>
  <si>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</si>
  <si>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</si>
  <si>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</si>
  <si>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</si>
  <si>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</si>
  <si>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</si>
  <si>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</si>
  <si>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</si>
  <si>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</si>
  <si>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</si>
  <si>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</si>
  <si>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</si>
  <si>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</si>
  <si>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</si>
  <si>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</si>
  <si>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</si>
  <si>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</si>
  <si>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</si>
  <si>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</si>
  <si>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</si>
  <si>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</si>
  <si>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</si>
  <si>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</si>
  <si>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</si>
  <si>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</si>
  <si>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</si>
  <si>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</si>
  <si>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</si>
  <si>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</si>
  <si>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</si>
  <si>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</si>
  <si>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</si>
  <si>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</si>
  <si>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</si>
  <si>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</si>
  <si>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</si>
  <si>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</si>
  <si>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</si>
  <si>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</si>
  <si>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</si>
  <si>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</si>
  <si>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</si>
  <si>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</si>
  <si>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</si>
  <si>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</si>
  <si>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</si>
  <si>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</si>
  <si>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</si>
  <si>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</si>
  <si>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</si>
  <si>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</si>
  <si>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</si>
  <si>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</si>
  <si>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</si>
  <si>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</si>
  <si>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</si>
  <si>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</si>
  <si>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</si>
  <si>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</si>
  <si>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</si>
  <si>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</si>
  <si>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</si>
  <si>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</si>
  <si>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</si>
  <si>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</si>
  <si>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</si>
  <si>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</si>
  <si>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</si>
  <si>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</si>
  <si>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</si>
  <si>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</si>
  <si>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</si>
  <si>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</si>
  <si>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</si>
  <si>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</si>
  <si>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</si>
  <si>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</si>
  <si>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</si>
  <si>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</si>
  <si>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</si>
  <si>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</si>
  <si>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</si>
  <si>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</si>
  <si>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</si>
  <si>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</si>
  <si>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</si>
  <si>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</si>
  <si>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</si>
  <si>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</si>
  <si>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</si>
  <si>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</si>
  <si>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</si>
  <si>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</si>
  <si>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</si>
  <si>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</si>
  <si>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</si>
  <si>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</si>
  <si>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</si>
  <si>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</si>
  <si>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</si>
  <si>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</si>
  <si>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</si>
  <si>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</si>
  <si>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</si>
  <si>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</si>
  <si>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</si>
  <si>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</si>
  <si>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</si>
  <si>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</si>
  <si>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</si>
  <si>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</si>
  <si>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</si>
  <si>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</si>
  <si>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</si>
  <si>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</si>
  <si>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</si>
  <si>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</si>
  <si>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</si>
  <si>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</si>
  <si>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</si>
  <si>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</si>
  <si>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</si>
  <si>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</si>
  <si>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</si>
  <si>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</si>
  <si>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</si>
  <si>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</si>
  <si>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</si>
  <si>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</si>
  <si>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</si>
  <si>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</si>
  <si>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</si>
  <si>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</si>
  <si>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</si>
  <si>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</si>
  <si>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</si>
  <si>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</si>
  <si>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</si>
  <si>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</si>
  <si>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</si>
  <si>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</si>
  <si>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</si>
  <si>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</si>
  <si>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</si>
  <si>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</si>
  <si>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</si>
  <si>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</si>
  <si>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</si>
  <si>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</si>
  <si>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</si>
  <si>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</si>
  <si>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</si>
  <si>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</si>
  <si>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</si>
  <si>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</si>
  <si>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</si>
  <si>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</si>
  <si>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</si>
  <si>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</si>
  <si>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</si>
  <si>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</si>
  <si>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</si>
  <si>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</si>
  <si>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</si>
  <si>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</si>
  <si>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</si>
  <si>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</si>
  <si>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</si>
  <si>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</si>
  <si>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</si>
  <si>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</si>
  <si>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</si>
  <si>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</si>
  <si>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</si>
  <si>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</si>
  <si>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</si>
  <si>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</si>
  <si>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</si>
  <si>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</si>
  <si>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</si>
  <si>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</si>
  <si>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</si>
  <si>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</si>
  <si>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</si>
  <si>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</si>
  <si>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</si>
  <si>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</si>
  <si>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</si>
  <si>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</si>
  <si>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</si>
  <si>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</si>
  <si>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</si>
  <si>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</si>
  <si>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</si>
  <si>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</si>
  <si>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</si>
  <si>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</si>
  <si>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</si>
  <si>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</si>
  <si>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</si>
  <si>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</si>
  <si>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</si>
  <si>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</si>
  <si>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</si>
  <si>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</si>
  <si>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</si>
  <si>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</si>
  <si>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</si>
  <si>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</si>
  <si>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</si>
  <si>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</si>
  <si>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</si>
  <si>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</si>
  <si>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</si>
  <si>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</si>
  <si>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</si>
  <si>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</si>
  <si>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</si>
  <si>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</si>
  <si>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</si>
  <si>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</si>
  <si>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</si>
  <si>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</si>
  <si>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</si>
  <si>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</si>
  <si>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</si>
  <si>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</si>
  <si>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</si>
  <si>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</si>
  <si>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</si>
  <si>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</si>
  <si>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</si>
  <si>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</si>
  <si>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</si>
  <si>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</si>
  <si>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</si>
  <si>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</si>
  <si>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</si>
  <si>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</si>
  <si>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</si>
  <si>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</si>
  <si>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</si>
  <si>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</si>
  <si>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</si>
  <si>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</si>
  <si>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</si>
  <si>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</si>
  <si>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</si>
  <si>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</si>
  <si>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</si>
  <si>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</si>
  <si>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</si>
  <si>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</si>
  <si>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</si>
  <si>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</si>
  <si>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</si>
  <si>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</si>
  <si>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</si>
  <si>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</si>
  <si>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</si>
  <si>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</si>
  <si>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</si>
  <si>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</si>
  <si>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</si>
  <si>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</si>
  <si>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</si>
  <si>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</si>
  <si>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</si>
  <si>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</si>
  <si>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</si>
  <si>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</si>
  <si>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</si>
  <si>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</si>
  <si>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</si>
  <si>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</si>
  <si>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</si>
  <si>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</si>
  <si>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</si>
  <si>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</si>
  <si>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</si>
  <si>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</si>
  <si>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</si>
  <si>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</si>
  <si>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</si>
  <si>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</si>
  <si>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</si>
  <si>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</si>
  <si>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</si>
  <si>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</si>
  <si>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</si>
  <si>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</si>
  <si>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</si>
  <si>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</si>
  <si>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</si>
  <si>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</si>
  <si>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</si>
  <si>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</si>
  <si>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</si>
  <si>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</si>
  <si>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</si>
  <si>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</si>
  <si>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</si>
  <si>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</si>
  <si>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</si>
  <si>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</si>
  <si>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</si>
  <si>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</si>
  <si>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</si>
  <si>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</si>
  <si>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</si>
  <si>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</si>
  <si>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</si>
  <si>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</si>
  <si>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</si>
  <si>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</si>
  <si>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</si>
  <si>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</si>
  <si>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</si>
  <si>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</si>
  <si>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</si>
  <si>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</si>
  <si>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</si>
  <si>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</si>
  <si>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</si>
  <si>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</si>
  <si>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</si>
  <si>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</si>
  <si>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</si>
  <si>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</si>
  <si>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</si>
  <si>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</si>
  <si>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</si>
  <si>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</si>
  <si>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</si>
  <si>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</si>
  <si>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</si>
  <si>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</si>
  <si>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</si>
  <si>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</si>
  <si>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</si>
  <si>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</si>
  <si>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</si>
  <si>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</si>
  <si>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</si>
  <si>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</si>
  <si>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</si>
  <si>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</si>
  <si>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</si>
  <si>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</si>
  <si>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</si>
  <si>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</si>
  <si>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</si>
  <si>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</si>
  <si>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</si>
  <si>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</si>
  <si>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</si>
  <si>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</si>
  <si>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</si>
  <si>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</si>
  <si>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</si>
  <si>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</si>
  <si>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</si>
  <si>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</si>
  <si>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</si>
  <si>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</si>
  <si>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</si>
  <si>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</si>
  <si>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</si>
  <si>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</si>
  <si>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</si>
  <si>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</si>
  <si>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</si>
  <si>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</si>
  <si>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</si>
  <si>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</si>
  <si>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</si>
  <si>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</si>
  <si>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</si>
  <si>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</si>
  <si>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</si>
  <si>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</si>
  <si>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</si>
  <si>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</si>
  <si>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</si>
  <si>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</si>
  <si>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</si>
  <si>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</si>
  <si>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</si>
  <si>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</si>
  <si>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</si>
  <si>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</si>
  <si>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</si>
  <si>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</si>
  <si>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</si>
  <si>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</si>
  <si>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</si>
  <si>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</si>
  <si>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</si>
  <si>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</si>
  <si>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</si>
  <si>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</si>
  <si>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</si>
  <si>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</si>
  <si>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</si>
  <si>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</si>
  <si>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</si>
  <si>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</si>
  <si>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</si>
  <si>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</si>
  <si>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</si>
  <si>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</si>
  <si>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</si>
  <si>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</si>
  <si>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</si>
  <si>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</si>
  <si>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</si>
  <si>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</si>
  <si>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</si>
  <si>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</si>
  <si>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</si>
  <si>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</si>
  <si>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</si>
  <si>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</si>
  <si>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</si>
  <si>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</si>
  <si>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</si>
  <si>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</si>
  <si>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</si>
  <si>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</si>
  <si>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</si>
  <si>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</si>
  <si>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</si>
  <si>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</si>
  <si>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</si>
  <si>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</si>
  <si>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</si>
  <si>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</si>
  <si>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</si>
  <si>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</si>
  <si>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</si>
  <si>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</si>
  <si>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</si>
  <si>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</si>
  <si>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</si>
  <si>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</si>
  <si>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</si>
  <si>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</si>
  <si>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</si>
  <si>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</si>
  <si>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</si>
  <si>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</si>
  <si>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</si>
  <si>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</si>
  <si>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</si>
  <si>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</si>
  <si>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</si>
  <si>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</si>
  <si>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</si>
  <si>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</si>
  <si>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</si>
  <si>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</si>
  <si>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</si>
  <si>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</si>
  <si>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</si>
  <si>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</si>
  <si>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</si>
  <si>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</si>
  <si>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</si>
  <si>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</si>
  <si>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</si>
  <si>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</si>
  <si>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</si>
  <si>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</si>
  <si>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</si>
  <si>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</si>
  <si>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</si>
  <si>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</si>
  <si>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</si>
  <si>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</si>
  <si>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</si>
  <si>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</si>
  <si>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</si>
  <si>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</si>
  <si>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</si>
  <si>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</si>
  <si>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</si>
  <si>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</si>
  <si>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</si>
  <si>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</si>
  <si>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</si>
  <si>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</si>
  <si>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</si>
  <si>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</si>
  <si>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</si>
  <si>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</si>
  <si>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</si>
  <si>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</si>
  <si>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</si>
  <si>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</si>
  <si>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</si>
  <si>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</si>
  <si>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</si>
  <si>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</si>
  <si>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</si>
  <si>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</si>
  <si>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</si>
  <si>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</si>
  <si>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</si>
  <si>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</si>
  <si>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</si>
  <si>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</si>
  <si>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</si>
  <si>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</si>
  <si>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</si>
  <si>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</si>
  <si>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</si>
  <si>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</si>
  <si>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</si>
  <si>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</si>
  <si>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</si>
  <si>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</si>
  <si>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</si>
  <si>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</si>
  <si>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</si>
  <si>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</si>
  <si>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</si>
  <si>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</si>
  <si>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</si>
  <si>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</si>
  <si>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</si>
  <si>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</si>
  <si>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</si>
  <si>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</si>
  <si>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</si>
  <si>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</si>
  <si>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</si>
  <si>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</si>
  <si>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</si>
  <si>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</si>
  <si>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</si>
  <si>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</si>
  <si>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</si>
  <si>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</si>
  <si>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</si>
  <si>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</si>
  <si>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</si>
  <si>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</si>
  <si>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</si>
  <si>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</si>
  <si>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</si>
  <si>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</si>
  <si>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</si>
  <si>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</si>
  <si>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</si>
  <si>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</si>
  <si>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</si>
  <si>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</si>
  <si>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</si>
  <si>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</si>
  <si>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</si>
  <si>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</si>
  <si>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</si>
  <si>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</si>
  <si>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</si>
  <si>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</si>
  <si>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</si>
  <si>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</si>
  <si>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</si>
  <si>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</si>
  <si>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</si>
  <si>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</si>
  <si>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</si>
  <si>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</si>
  <si>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</si>
  <si>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</si>
  <si>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</si>
  <si>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</si>
  <si>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</si>
  <si>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</si>
  <si>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</si>
  <si>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</si>
  <si>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</si>
  <si>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</si>
  <si>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</si>
  <si>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</si>
  <si>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</si>
  <si>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</si>
  <si>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</si>
  <si>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</si>
  <si>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</si>
  <si>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</si>
  <si>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</si>
  <si>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</si>
  <si>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</si>
  <si>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</si>
  <si>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</si>
  <si>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</si>
  <si>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</si>
  <si>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</si>
  <si>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</si>
  <si>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</si>
  <si>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</si>
  <si>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</si>
  <si>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</si>
  <si>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</si>
  <si>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</si>
  <si>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</si>
  <si>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</si>
  <si>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</si>
  <si>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</si>
  <si>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</si>
  <si>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</si>
  <si>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</si>
  <si>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</si>
  <si>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</si>
  <si>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</si>
  <si>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</si>
  <si>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</si>
  <si>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</si>
  <si>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</si>
  <si>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</si>
  <si>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</si>
  <si>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</si>
  <si>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</si>
  <si>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</si>
  <si>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</si>
  <si>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</si>
  <si>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</si>
  <si>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</si>
  <si>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</si>
  <si>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</si>
  <si>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</si>
  <si>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</si>
  <si>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</si>
  <si>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</si>
  <si>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</si>
  <si>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</si>
  <si>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</si>
  <si>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</si>
  <si>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</si>
  <si>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</si>
  <si>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</si>
  <si>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</si>
  <si>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</si>
  <si>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</si>
  <si>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</si>
  <si>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</si>
  <si>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</si>
  <si>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</si>
  <si>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</si>
  <si>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</si>
  <si>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</si>
  <si>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</si>
  <si>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</si>
  <si>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</si>
  <si>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</si>
  <si>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</si>
  <si>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</si>
  <si>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</si>
  <si>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</si>
  <si>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</si>
  <si>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</si>
  <si>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</si>
  <si>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</si>
  <si>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</si>
  <si>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</si>
  <si>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</si>
  <si>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</si>
  <si>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</si>
  <si>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</si>
  <si>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</si>
  <si>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</si>
  <si>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</si>
  <si>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</si>
  <si>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</si>
  <si>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</si>
  <si>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</si>
  <si>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</si>
  <si>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</si>
  <si>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</si>
  <si>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</si>
  <si>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</si>
  <si>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</si>
  <si>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</si>
  <si>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</si>
  <si>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</si>
  <si>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</si>
  <si>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</si>
  <si>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</si>
  <si>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</si>
  <si>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</si>
  <si>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</si>
  <si>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</si>
  <si>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</si>
  <si>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</si>
  <si>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</si>
  <si>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</si>
  <si>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</si>
  <si>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</si>
  <si>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</si>
  <si>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</si>
  <si>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</si>
  <si>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</si>
  <si>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</si>
  <si>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</si>
  <si>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</si>
  <si>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</si>
  <si>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</si>
  <si>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</si>
  <si>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</si>
  <si>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</si>
  <si>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</si>
  <si>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</si>
  <si>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</si>
  <si>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</si>
  <si>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</si>
  <si>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</si>
  <si>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</si>
  <si>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</si>
  <si>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</si>
  <si>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</si>
  <si>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</si>
  <si>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</si>
  <si>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</si>
  <si>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</si>
  <si>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</si>
  <si>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</si>
  <si>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</si>
  <si>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</si>
  <si>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</si>
  <si>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</si>
  <si>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</si>
  <si>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</si>
  <si>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</si>
  <si>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</si>
  <si>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</si>
  <si>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</si>
  <si>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</si>
  <si>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</si>
  <si>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</si>
  <si>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</si>
  <si>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</si>
  <si>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</si>
  <si>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</si>
  <si>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</si>
  <si>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</si>
  <si>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</si>
  <si>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</si>
  <si>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</si>
  <si>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</si>
  <si>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</si>
  <si>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</si>
  <si>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</si>
  <si>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</si>
  <si>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</si>
  <si>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</si>
  <si>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</si>
  <si>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</si>
  <si>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</si>
  <si>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</si>
  <si>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</si>
  <si>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</si>
  <si>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</si>
  <si>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</si>
  <si>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</si>
  <si>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</si>
  <si>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</si>
  <si>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</si>
  <si>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</si>
  <si>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</si>
  <si>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</si>
  <si>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</si>
  <si>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</si>
  <si>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</si>
  <si>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</si>
  <si>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</si>
  <si>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</si>
  <si>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</si>
  <si>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</si>
  <si>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</si>
  <si>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</si>
  <si>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</si>
  <si>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</si>
  <si>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</si>
  <si>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</si>
  <si>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</si>
  <si>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</si>
  <si>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</si>
  <si>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</si>
  <si>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</si>
  <si>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</si>
  <si>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</si>
  <si>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</si>
  <si>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</si>
  <si>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</si>
  <si>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</si>
  <si>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</si>
  <si>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</si>
  <si>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</si>
  <si>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</si>
  <si>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</si>
  <si>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</si>
  <si>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</si>
  <si>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</si>
  <si>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</si>
  <si>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</si>
  <si>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</si>
  <si>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</si>
  <si>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</si>
  <si>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</si>
  <si>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</si>
  <si>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</si>
  <si>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</si>
  <si>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</si>
  <si>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</si>
  <si>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</si>
  <si>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</si>
  <si>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</si>
  <si>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</si>
  <si>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</si>
  <si>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</si>
  <si>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</si>
  <si>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</si>
  <si>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</si>
  <si>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</si>
  <si>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</si>
  <si>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</si>
  <si>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</si>
  <si>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</si>
  <si>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</si>
  <si>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</si>
  <si>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</si>
  <si>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</si>
  <si>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</si>
  <si>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</si>
  <si>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</si>
  <si>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</si>
  <si>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</si>
  <si>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</si>
  <si>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</si>
  <si>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</si>
  <si>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</si>
  <si>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</si>
  <si>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</si>
  <si>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</si>
  <si>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</si>
  <si>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</si>
  <si>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</si>
  <si>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</si>
  <si>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</si>
  <si>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</si>
  <si>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</si>
  <si>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</si>
  <si>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</si>
  <si>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</si>
  <si>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</si>
  <si>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</si>
  <si>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</si>
  <si>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</si>
  <si>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</si>
  <si>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</si>
  <si>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</si>
  <si>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</si>
  <si>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</si>
  <si>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</si>
  <si>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</si>
  <si>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</si>
  <si>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</si>
  <si>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</si>
  <si>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</si>
  <si>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</si>
  <si>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</si>
  <si>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</si>
  <si>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</si>
  <si>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</si>
  <si>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</si>
  <si>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</si>
  <si>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</si>
  <si>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</si>
  <si>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</si>
  <si>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</si>
  <si>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</si>
  <si>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</si>
  <si>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</si>
  <si>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</si>
  <si>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</si>
  <si>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</si>
  <si>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</si>
  <si>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</si>
  <si>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</si>
  <si>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</si>
  <si>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</si>
  <si>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</si>
  <si>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</si>
  <si>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</si>
  <si>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</si>
  <si>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</si>
  <si>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</si>
  <si>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</si>
  <si>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</si>
  <si>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</si>
  <si>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</si>
  <si>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</si>
  <si>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</si>
  <si>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</si>
  <si>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</si>
  <si>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</si>
  <si>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</si>
  <si>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</si>
  <si>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</si>
  <si>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</si>
  <si>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</si>
  <si>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</si>
  <si>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</si>
  <si>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</si>
  <si>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</si>
  <si>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</si>
  <si>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</si>
  <si>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</si>
  <si>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</si>
  <si>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</si>
  <si>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</si>
  <si>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</si>
  <si>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</si>
  <si>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</si>
  <si>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</si>
  <si>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</si>
  <si>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</si>
  <si>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</si>
  <si>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</si>
  <si>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</si>
  <si>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</si>
  <si>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</si>
  <si>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</si>
  <si>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</si>
  <si>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</si>
  <si>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</si>
  <si>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</si>
  <si>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</si>
  <si>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</si>
  <si>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</si>
  <si>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</si>
  <si>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</si>
  <si>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</si>
  <si>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</si>
  <si>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</si>
  <si>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</si>
  <si>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</si>
  <si>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</si>
  <si>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</si>
  <si>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</si>
  <si>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</si>
  <si>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</si>
  <si>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</si>
  <si>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</si>
  <si>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</si>
  <si>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</si>
  <si>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</si>
  <si>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</si>
  <si>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</si>
  <si>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</si>
  <si>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</si>
  <si>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</si>
  <si>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</si>
  <si>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</si>
  <si>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</si>
  <si>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</si>
  <si>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</si>
  <si>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</si>
  <si>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</si>
  <si>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</si>
  <si>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</si>
  <si>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</si>
  <si>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</si>
  <si>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</si>
  <si>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</si>
  <si>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</si>
  <si>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</si>
  <si>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</si>
  <si>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</si>
  <si>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</si>
  <si>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</si>
  <si>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</si>
  <si>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</si>
  <si>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</si>
  <si>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</si>
  <si>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</si>
  <si>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</si>
  <si>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</si>
  <si>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</si>
  <si>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</si>
  <si>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</si>
  <si>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</si>
  <si>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</si>
  <si>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</si>
  <si>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</si>
  <si>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</si>
  <si>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</si>
  <si>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</si>
  <si>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</si>
  <si>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</si>
  <si>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</si>
  <si>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</si>
  <si>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</si>
  <si>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</si>
  <si>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</si>
  <si>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</si>
  <si>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</si>
  <si>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</si>
  <si>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</si>
  <si>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</si>
  <si>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</si>
  <si>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</si>
  <si>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</si>
  <si>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</si>
  <si>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</si>
  <si>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</si>
  <si>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</si>
  <si>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</si>
  <si>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</si>
  <si>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</si>
  <si>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</si>
  <si>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</si>
  <si>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</si>
  <si>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</si>
  <si>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</si>
  <si>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</si>
  <si>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</si>
  <si>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</si>
  <si>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</si>
  <si>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</si>
  <si>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</si>
  <si>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</si>
  <si>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</si>
  <si>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</si>
  <si>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</si>
  <si>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</si>
  <si>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</si>
  <si>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</si>
  <si>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</si>
  <si>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</si>
  <si>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</si>
  <si>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</si>
  <si>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</si>
  <si>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</si>
  <si>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</si>
  <si>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</si>
  <si>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</si>
  <si>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</si>
  <si>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</si>
  <si>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</si>
  <si>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</si>
  <si>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</si>
  <si>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</si>
  <si>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</si>
  <si>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</si>
  <si>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</si>
  <si>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</si>
  <si>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</si>
  <si>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</si>
  <si>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</si>
  <si>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</si>
  <si>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</si>
  <si>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</si>
  <si>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</si>
  <si>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</si>
  <si>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</si>
  <si>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</si>
  <si>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</si>
  <si>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</si>
  <si>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</si>
  <si>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</si>
  <si>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</si>
  <si>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</si>
  <si>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</si>
  <si>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</si>
  <si>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</si>
  <si>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</si>
  <si>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</si>
  <si>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</si>
  <si>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</si>
  <si>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</si>
  <si>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</si>
  <si>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</si>
  <si>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</si>
  <si>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</si>
  <si>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</si>
  <si>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</si>
  <si>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</si>
  <si>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</si>
  <si>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</si>
  <si>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</si>
  <si>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</si>
  <si>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</si>
  <si>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</si>
  <si>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</si>
  <si>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</si>
  <si>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</si>
  <si>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</si>
  <si>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</si>
  <si>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</si>
  <si>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</si>
  <si>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</si>
  <si>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</si>
  <si>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</si>
  <si>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</si>
  <si>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</si>
  <si>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</si>
  <si>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</si>
  <si>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</si>
  <si>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</si>
  <si>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</si>
  <si>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</si>
  <si>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</si>
  <si>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</si>
  <si>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</si>
  <si>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</si>
  <si>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</si>
  <si>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</si>
  <si>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</si>
  <si>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</si>
  <si>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</si>
  <si>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</si>
  <si>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</si>
  <si>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</si>
  <si>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</si>
  <si>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</si>
  <si>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</si>
  <si>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</si>
  <si>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</si>
  <si>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</si>
  <si>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</si>
  <si>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</si>
  <si>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</si>
  <si>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</si>
  <si>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</si>
  <si>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</si>
  <si>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</si>
  <si>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</si>
  <si>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</si>
  <si>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</si>
  <si>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</si>
  <si>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</si>
  <si>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</si>
  <si>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</si>
  <si>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</si>
  <si>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</si>
  <si>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</si>
  <si>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</si>
  <si>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</si>
  <si>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</si>
  <si>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</si>
  <si>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</si>
  <si>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</si>
  <si>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</si>
  <si>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</si>
  <si>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</si>
  <si>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</si>
  <si>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</si>
  <si>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</si>
  <si>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</si>
  <si>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</si>
  <si>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</si>
  <si>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</si>
  <si>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</si>
  <si>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</si>
  <si>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</si>
  <si>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</si>
  <si>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</si>
  <si>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</si>
  <si>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</si>
  <si>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</si>
  <si>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</si>
  <si>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</si>
  <si>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</si>
  <si>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</si>
  <si>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</si>
  <si>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</si>
  <si>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</si>
  <si>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</si>
  <si>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</si>
  <si>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</si>
  <si>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</si>
  <si>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</si>
  <si>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</si>
  <si>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</si>
  <si>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</si>
  <si>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</si>
  <si>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</si>
  <si>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</si>
  <si>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</si>
  <si>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</si>
  <si>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</si>
  <si>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</si>
  <si>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</si>
  <si>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</si>
  <si>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</si>
  <si>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</si>
  <si>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</si>
  <si>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</si>
  <si>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</si>
  <si>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</si>
  <si>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</si>
  <si>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</si>
  <si>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</si>
  <si>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</si>
  <si>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</si>
  <si>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</si>
  <si>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</si>
  <si>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</si>
  <si>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</si>
  <si>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</si>
  <si>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</si>
  <si>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</si>
  <si>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</si>
  <si>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</si>
  <si>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</si>
  <si>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</si>
  <si>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</si>
  <si>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</si>
  <si>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</si>
  <si>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</si>
  <si>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</si>
  <si>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</si>
  <si>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</si>
  <si>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</si>
  <si>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</si>
  <si>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</si>
  <si>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</si>
  <si>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</si>
  <si>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</si>
  <si>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</si>
  <si>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</si>
  <si>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</si>
  <si>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</si>
  <si>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</si>
  <si>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</si>
  <si>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</si>
  <si>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</si>
  <si>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</si>
  <si>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</si>
  <si>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</si>
  <si>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</si>
  <si>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</si>
  <si>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</si>
  <si>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</si>
  <si>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</si>
  <si>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</si>
  <si>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</si>
  <si>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</si>
  <si>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</si>
  <si>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</si>
  <si>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</si>
  <si>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</si>
  <si>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</si>
  <si>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</si>
  <si>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</si>
  <si>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</si>
  <si>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</si>
  <si>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</si>
  <si>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</si>
  <si>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</si>
  <si>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</si>
  <si>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</si>
  <si>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</si>
  <si>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</si>
  <si>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</si>
  <si>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</si>
  <si>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</si>
  <si>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</si>
  <si>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</si>
  <si>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</si>
  <si>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</si>
  <si>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</si>
  <si>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</si>
  <si>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</si>
  <si>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</si>
  <si>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</si>
  <si>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</si>
  <si>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</si>
  <si>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</si>
  <si>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</si>
  <si>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</si>
  <si>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</si>
  <si>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</si>
  <si>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</si>
  <si>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</si>
  <si>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</si>
  <si>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</si>
  <si>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</si>
  <si>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</si>
  <si>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</si>
  <si>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</si>
  <si>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</si>
  <si>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</si>
  <si>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</si>
  <si>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</si>
  <si>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</si>
  <si>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</si>
  <si>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</si>
  <si>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</si>
  <si>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</si>
  <si>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</si>
  <si>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</si>
  <si>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</si>
  <si>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</si>
  <si>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</si>
  <si>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</si>
  <si>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</si>
  <si>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</si>
  <si>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</si>
  <si>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</si>
  <si>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</si>
  <si>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</si>
  <si>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</si>
  <si>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</si>
  <si>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</si>
  <si>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</si>
  <si>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</si>
  <si>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</si>
  <si>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</si>
  <si>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</si>
  <si>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</si>
  <si>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</si>
  <si>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</si>
  <si>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</si>
  <si>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</si>
  <si>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</si>
  <si>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</si>
  <si>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</si>
  <si>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</si>
  <si>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</si>
  <si>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</si>
  <si>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</si>
  <si>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</si>
  <si>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</si>
  <si>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</si>
  <si>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</si>
  <si>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</si>
  <si>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</si>
  <si>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</si>
  <si>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</si>
  <si>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</si>
  <si>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</si>
  <si>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</si>
  <si>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</si>
  <si>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</si>
  <si>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</si>
  <si>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</si>
  <si>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</si>
  <si>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</si>
  <si>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</si>
  <si>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</si>
  <si>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</si>
  <si>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</si>
  <si>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</si>
  <si>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</si>
  <si>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</si>
  <si>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</si>
  <si>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</si>
  <si>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</si>
  <si>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</si>
  <si>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</si>
  <si>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</si>
  <si>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</si>
  <si>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</si>
  <si>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</si>
  <si>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</si>
  <si>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</si>
  <si>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</si>
  <si>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</si>
  <si>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</si>
  <si>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</si>
  <si>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</si>
  <si>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</si>
  <si>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</si>
  <si>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</si>
  <si>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</si>
  <si>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</si>
  <si>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</si>
  <si>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</si>
  <si>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</si>
  <si>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</si>
  <si>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</si>
  <si>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</si>
  <si>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</si>
  <si>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</si>
  <si>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</si>
  <si>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</si>
  <si>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</si>
  <si>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</si>
  <si>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</si>
  <si>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</si>
  <si>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</si>
  <si>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</si>
  <si>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</si>
  <si>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</si>
  <si>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</si>
  <si>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</si>
  <si>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</si>
  <si>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</si>
  <si>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</si>
  <si>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</si>
  <si>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</si>
  <si>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</si>
  <si>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</si>
  <si>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</si>
  <si>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</si>
  <si>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</si>
  <si>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</si>
  <si>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</si>
  <si>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</si>
  <si>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</si>
  <si>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</si>
  <si>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</si>
  <si>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</si>
  <si>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</si>
  <si>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</si>
  <si>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</si>
  <si>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</si>
  <si>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</si>
  <si>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</si>
  <si>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</si>
  <si>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</si>
  <si>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</si>
  <si>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</si>
  <si>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</si>
  <si>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</si>
  <si>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</si>
  <si>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</si>
  <si>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</si>
  <si>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</si>
  <si>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</si>
  <si>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</si>
  <si>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</si>
  <si>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</si>
  <si>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</si>
  <si>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</si>
  <si>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</si>
  <si>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</si>
  <si>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</si>
  <si>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</si>
  <si>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</si>
  <si>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</si>
  <si>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</si>
  <si>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</si>
  <si>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</si>
  <si>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</si>
  <si>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</si>
  <si>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</si>
  <si>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</si>
  <si>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</si>
  <si>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</si>
  <si>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</si>
  <si>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</si>
  <si>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</si>
  <si>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</si>
  <si>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</si>
  <si>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</si>
  <si>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</si>
  <si>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</si>
  <si>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</si>
  <si>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</si>
  <si>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</si>
  <si>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</si>
  <si>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</si>
  <si>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</si>
  <si>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</si>
  <si>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</si>
  <si>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</si>
  <si>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</si>
  <si>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</si>
  <si>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</si>
  <si>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</si>
  <si>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</si>
  <si>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</si>
  <si>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</si>
  <si>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</si>
  <si>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</si>
  <si>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</si>
  <si>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</si>
  <si>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</si>
  <si>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</si>
  <si>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</si>
  <si>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</si>
  <si>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</si>
  <si>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</si>
  <si>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</si>
  <si>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</si>
  <si>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</si>
  <si>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</si>
  <si>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</si>
  <si>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</si>
  <si>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</si>
  <si>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</si>
  <si>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</si>
  <si>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</si>
  <si>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</si>
  <si>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</si>
  <si>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</si>
  <si>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</si>
  <si>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</si>
  <si>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</si>
  <si>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</si>
  <si>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</si>
  <si>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</si>
  <si>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</si>
  <si>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</si>
  <si>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</si>
  <si>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</si>
  <si>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</si>
  <si>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</si>
  <si>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</si>
  <si>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</si>
  <si>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</si>
  <si>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</si>
  <si>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</si>
  <si>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</si>
  <si>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</si>
  <si>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</si>
  <si>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</si>
  <si>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</si>
  <si>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</si>
  <si>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</si>
  <si>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</si>
  <si>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</si>
  <si>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</si>
  <si>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</si>
  <si>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</si>
  <si>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</si>
  <si>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</si>
  <si>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</si>
  <si>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</si>
  <si>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</si>
  <si>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</si>
  <si>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</si>
  <si>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</si>
  <si>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</si>
  <si>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</si>
  <si>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</si>
  <si>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</si>
  <si>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</si>
  <si>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</si>
  <si>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</si>
  <si>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</si>
  <si>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</si>
  <si>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</si>
  <si>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</si>
  <si>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</si>
  <si>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</si>
  <si>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</si>
  <si>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</si>
  <si>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</si>
  <si>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</si>
  <si>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</si>
  <si>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</si>
  <si>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</si>
  <si>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</si>
  <si>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</si>
  <si>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</si>
  <si>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</si>
  <si>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</si>
  <si>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</si>
  <si>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</si>
  <si>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</si>
  <si>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</si>
  <si>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</si>
  <si>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</si>
  <si>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</si>
  <si>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</si>
  <si>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</si>
  <si>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</si>
  <si>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</si>
  <si>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</si>
  <si>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</si>
  <si>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</si>
  <si>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</si>
  <si>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</si>
  <si>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</si>
  <si>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</si>
  <si>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</si>
  <si>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</si>
  <si>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</si>
  <si>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</si>
  <si>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</si>
  <si>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</si>
  <si>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</si>
  <si>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</si>
  <si>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</si>
  <si>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</si>
  <si>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</si>
  <si>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</si>
  <si>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</si>
  <si>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</si>
  <si>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</si>
  <si>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</si>
  <si>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</si>
  <si>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</si>
  <si>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</si>
  <si>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</si>
  <si>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</si>
  <si>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</si>
  <si>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</si>
  <si>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</si>
  <si>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</si>
  <si>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</si>
  <si>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</si>
  <si>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</si>
  <si>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</si>
  <si>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</si>
  <si>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</si>
  <si>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</si>
  <si>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</si>
  <si>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</si>
  <si>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</si>
  <si>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</si>
  <si>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</si>
  <si>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</si>
  <si>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</si>
  <si>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</si>
  <si>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</si>
  <si>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</si>
  <si>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</si>
  <si>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</si>
  <si>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</si>
  <si>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</si>
  <si>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</si>
  <si>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</si>
  <si>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</si>
  <si>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</si>
  <si>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</si>
  <si>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</si>
  <si>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</si>
  <si>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</si>
  <si>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</si>
  <si>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</si>
  <si>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</si>
  <si>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</si>
  <si>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</si>
  <si>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</si>
  <si>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</si>
  <si>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</si>
  <si>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</si>
  <si>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</si>
  <si>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</si>
  <si>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</si>
  <si>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</si>
  <si>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</si>
  <si>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</si>
  <si>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</si>
  <si>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</si>
  <si>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</si>
  <si>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</si>
  <si>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</si>
  <si>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</si>
  <si>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</si>
  <si>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</si>
  <si>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</si>
  <si>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</si>
  <si>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</si>
  <si>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</si>
  <si>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</si>
  <si>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</si>
  <si>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</si>
  <si>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</si>
  <si>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</si>
  <si>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</si>
  <si>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</si>
  <si>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</si>
  <si>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</si>
  <si>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</si>
  <si>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</si>
  <si>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</si>
  <si>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</si>
  <si>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</si>
  <si>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</si>
  <si>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</si>
  <si>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</si>
  <si>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</si>
  <si>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</si>
  <si>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</si>
  <si>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</si>
  <si>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</si>
  <si>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</si>
  <si>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</si>
  <si>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</si>
  <si>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</si>
  <si>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</si>
  <si>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</si>
  <si>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</si>
  <si>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</si>
  <si>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</si>
  <si>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</si>
  <si>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</si>
  <si>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</si>
  <si>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</si>
  <si>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</si>
  <si>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</si>
  <si>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</si>
  <si>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</si>
  <si>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</si>
  <si>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</si>
  <si>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</si>
  <si>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</si>
  <si>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</si>
  <si>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</si>
  <si>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</si>
  <si>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</si>
  <si>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</si>
  <si>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</si>
  <si>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</si>
  <si>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</si>
  <si>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</si>
  <si>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</si>
  <si>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</si>
  <si>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</si>
  <si>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</si>
  <si>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</si>
  <si>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</si>
  <si>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</si>
  <si>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</si>
  <si>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</si>
  <si>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</si>
  <si>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</si>
  <si>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</si>
  <si>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</si>
  <si>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</si>
  <si>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</si>
  <si>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</si>
  <si>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</si>
  <si>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</si>
  <si>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</si>
  <si>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</si>
  <si>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</si>
  <si>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</si>
  <si>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</si>
  <si>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</si>
  <si>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</si>
  <si>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</si>
  <si>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</si>
  <si>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</si>
  <si>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</si>
  <si>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</si>
  <si>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</si>
  <si>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</si>
  <si>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</si>
  <si>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</si>
  <si>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</si>
  <si>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</si>
  <si>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</si>
  <si>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</si>
  <si>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</si>
  <si>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</si>
  <si>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</si>
  <si>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</si>
  <si>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</si>
  <si>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</si>
  <si>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</si>
  <si>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</si>
  <si>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</si>
  <si>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</si>
  <si>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</si>
  <si>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</si>
  <si>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</si>
  <si>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</si>
  <si>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</si>
  <si>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</si>
  <si>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</si>
  <si>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</si>
  <si>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</si>
  <si>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</si>
  <si>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</si>
  <si>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</si>
  <si>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</si>
  <si>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</si>
  <si>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</si>
  <si>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</si>
  <si>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</si>
  <si>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</si>
  <si>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</si>
  <si>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</si>
  <si>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</si>
  <si>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</si>
  <si>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</si>
  <si>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</si>
  <si>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</si>
  <si>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</si>
  <si>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</si>
  <si>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</si>
  <si>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</si>
  <si>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</si>
  <si>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</si>
  <si>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</si>
  <si>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</si>
  <si>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</si>
  <si>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</si>
  <si>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</si>
  <si>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</si>
  <si>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</si>
  <si>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</si>
  <si>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</si>
  <si>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</si>
  <si>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</si>
  <si>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</si>
  <si>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</si>
  <si>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</si>
  <si>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</si>
  <si>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</si>
  <si>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</si>
  <si>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</si>
  <si>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</si>
  <si>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</si>
  <si>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</si>
  <si>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</si>
  <si>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</si>
  <si>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</si>
  <si>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</si>
  <si>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</si>
  <si>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</si>
  <si>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</si>
  <si>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</si>
  <si>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</si>
  <si>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</si>
  <si>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</si>
  <si>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</si>
  <si>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</si>
  <si>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</si>
  <si>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</si>
  <si>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</si>
  <si>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</si>
  <si>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</si>
  <si>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</si>
  <si>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</si>
  <si>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</si>
  <si>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</si>
  <si>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</si>
  <si>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</si>
  <si>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</si>
  <si>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</si>
  <si>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</si>
  <si>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</si>
  <si>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</si>
  <si>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</si>
  <si>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</si>
  <si>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</si>
  <si>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</si>
  <si>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</si>
  <si>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</si>
  <si>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</si>
  <si>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</si>
  <si>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</si>
  <si>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</si>
  <si>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</si>
  <si>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</si>
  <si>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</si>
  <si>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</si>
  <si>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</si>
  <si>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</si>
  <si>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</si>
  <si>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</si>
  <si>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</si>
  <si>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</si>
  <si>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</si>
  <si>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</si>
  <si>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</si>
  <si>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</si>
  <si>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</si>
  <si>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</si>
  <si>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</si>
  <si>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</si>
  <si>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</si>
  <si>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</si>
  <si>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</si>
  <si>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</si>
  <si>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</si>
  <si>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</si>
  <si>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</si>
  <si>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</si>
  <si>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</si>
  <si>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</si>
  <si>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</si>
  <si>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</si>
  <si>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</si>
  <si>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</si>
  <si>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</si>
  <si>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</si>
  <si>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</si>
  <si>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</si>
  <si>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</si>
  <si>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</si>
  <si>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</si>
  <si>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</si>
  <si>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</si>
  <si>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</si>
  <si>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</si>
  <si>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</si>
  <si>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</si>
  <si>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</si>
  <si>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</si>
  <si>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</si>
  <si>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</si>
  <si>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</si>
  <si>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</si>
  <si>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</si>
  <si>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</si>
  <si>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</si>
  <si>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</si>
  <si>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</si>
  <si>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</si>
  <si>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</si>
  <si>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</si>
  <si>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</si>
  <si>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</si>
  <si>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</si>
  <si>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</si>
  <si>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</si>
  <si>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</si>
  <si>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</si>
  <si>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</si>
  <si>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</si>
  <si>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</si>
  <si>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</si>
  <si>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</si>
  <si>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</si>
  <si>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</si>
  <si>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</si>
  <si>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</si>
  <si>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</si>
  <si>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</si>
  <si>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</si>
  <si>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</si>
  <si>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</si>
  <si>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</si>
  <si>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</si>
  <si>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</si>
  <si>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</si>
  <si>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</si>
  <si>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</si>
  <si>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</si>
  <si>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</si>
  <si>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</si>
  <si>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</si>
  <si>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</si>
  <si>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</si>
  <si>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</si>
  <si>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</si>
  <si>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</si>
  <si>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</si>
  <si>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</si>
  <si>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</si>
  <si>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</si>
  <si>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</si>
  <si>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</si>
  <si>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</si>
  <si>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</si>
  <si>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</si>
  <si>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</si>
  <si>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</si>
  <si>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</si>
  <si>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</si>
  <si>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</si>
  <si>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</si>
  <si>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</si>
  <si>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</si>
  <si>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</si>
  <si>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</si>
  <si>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</si>
  <si>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</si>
  <si>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</si>
  <si>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</si>
  <si>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</si>
  <si>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</si>
  <si>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</si>
  <si>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</si>
  <si>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</si>
  <si>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</si>
  <si>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</si>
  <si>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</si>
  <si>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</si>
  <si>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</si>
  <si>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</si>
  <si>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</si>
  <si>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</si>
  <si>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</si>
  <si>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</si>
  <si>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</si>
  <si>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</si>
  <si>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</si>
  <si>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</si>
  <si>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</si>
  <si>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</si>
  <si>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</si>
  <si>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</si>
  <si>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</si>
  <si>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</si>
  <si>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</si>
  <si>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</si>
  <si>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</si>
  <si>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</si>
  <si>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</si>
  <si>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</si>
  <si>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</si>
  <si>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</si>
  <si>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</si>
  <si>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</si>
  <si>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</si>
  <si>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</si>
  <si>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</si>
  <si>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</si>
  <si>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</si>
  <si>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</si>
  <si>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</si>
  <si>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</si>
  <si>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</si>
  <si>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</si>
  <si>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</si>
  <si>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</si>
  <si>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</si>
  <si>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</si>
  <si>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</si>
  <si>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</si>
  <si>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</si>
  <si>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</si>
  <si>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</si>
  <si>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</si>
  <si>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</si>
  <si>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</si>
  <si>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</si>
  <si>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</si>
  <si>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</si>
  <si>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</si>
  <si>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</si>
  <si>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</si>
  <si>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</si>
  <si>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</si>
  <si>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</si>
  <si>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</si>
  <si>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</si>
  <si>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</si>
  <si>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</si>
  <si>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</si>
  <si>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</si>
  <si>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</si>
  <si>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</si>
  <si>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</si>
  <si>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</si>
  <si>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</si>
  <si>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</si>
  <si>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</si>
  <si>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</si>
  <si>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</si>
  <si>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</si>
  <si>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</si>
  <si>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</si>
  <si>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</si>
  <si>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</si>
  <si>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</si>
  <si>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</si>
  <si>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</si>
  <si>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</si>
  <si>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</si>
  <si>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</si>
  <si>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</si>
  <si>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</si>
  <si>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</si>
  <si>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</si>
  <si>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</si>
  <si>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</si>
  <si>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</si>
  <si>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</si>
  <si>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</si>
  <si>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</si>
  <si>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</si>
  <si>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</si>
  <si>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</si>
  <si>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</si>
  <si>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</si>
  <si>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</si>
  <si>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</si>
  <si>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</si>
  <si>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</si>
  <si>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</si>
  <si>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</si>
  <si>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</si>
  <si>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</si>
  <si>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</si>
  <si>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</si>
  <si>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</si>
  <si>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</si>
  <si>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</si>
  <si>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</si>
  <si>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</si>
  <si>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</si>
  <si>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</si>
  <si>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</si>
  <si>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</si>
  <si>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</si>
  <si>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</si>
  <si>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</si>
  <si>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</si>
  <si>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</si>
  <si>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</si>
  <si>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</si>
  <si>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</si>
  <si>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</si>
  <si>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</si>
  <si>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</si>
  <si>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</si>
  <si>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</si>
  <si>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</si>
  <si>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</si>
  <si>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</si>
  <si>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</si>
  <si>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</si>
  <si>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</si>
  <si>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</si>
  <si>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</si>
  <si>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</si>
  <si>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</si>
  <si>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</si>
  <si>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</si>
  <si>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</si>
  <si>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</si>
  <si>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</si>
  <si>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</si>
  <si>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</si>
  <si>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</si>
  <si>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</si>
  <si>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</si>
  <si>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</si>
  <si>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</si>
  <si>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</si>
  <si>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</si>
  <si>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</si>
  <si>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</si>
  <si>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</si>
  <si>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</si>
  <si>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</si>
  <si>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</si>
  <si>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</si>
  <si>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</si>
  <si>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</si>
  <si>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</si>
  <si>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</si>
  <si>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</si>
  <si>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</si>
  <si>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</si>
  <si>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</si>
  <si>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</si>
  <si>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</si>
  <si>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</si>
  <si>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</si>
  <si>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</si>
  <si>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</si>
  <si>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</si>
  <si>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</si>
  <si>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</si>
  <si>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</si>
  <si>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</si>
  <si>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</si>
  <si>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</si>
  <si>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</si>
  <si>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</si>
  <si>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</si>
  <si>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</si>
  <si>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</si>
  <si>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</si>
  <si>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</si>
  <si>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</si>
  <si>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</si>
  <si>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</si>
  <si>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</si>
  <si>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</si>
  <si>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</si>
  <si>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</si>
  <si>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</si>
  <si>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</si>
  <si>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</si>
  <si>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</si>
  <si>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</si>
  <si>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</si>
  <si>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</si>
  <si>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</si>
  <si>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</si>
  <si>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</si>
  <si>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</si>
  <si>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</si>
  <si>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</si>
  <si>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</si>
  <si>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</si>
  <si>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</si>
  <si>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</si>
  <si>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</si>
  <si>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</si>
  <si>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</si>
  <si>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</si>
  <si>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</si>
  <si>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</si>
  <si>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</si>
  <si>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</si>
  <si>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</si>
  <si>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</si>
  <si>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</si>
  <si>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</si>
  <si>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</si>
  <si>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</si>
  <si>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</si>
  <si>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</si>
  <si>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</si>
  <si>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</si>
  <si>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</si>
  <si>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</si>
  <si>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</si>
  <si>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</si>
  <si>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</si>
  <si>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</si>
  <si>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</si>
  <si>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</si>
  <si>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</si>
  <si>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</si>
  <si>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</si>
  <si>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</si>
  <si>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</si>
  <si>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</si>
  <si>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</si>
  <si>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</si>
  <si>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</si>
  <si>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</si>
  <si>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</si>
  <si>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</si>
  <si>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</si>
  <si>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</si>
  <si>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</si>
  <si>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</si>
  <si>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</si>
  <si>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</si>
  <si>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</si>
  <si>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</si>
  <si>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</si>
  <si>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</si>
  <si>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</si>
  <si>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</si>
  <si>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</si>
  <si>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</si>
  <si>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</si>
  <si>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</si>
  <si>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</si>
  <si>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</si>
  <si>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</si>
  <si>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</si>
  <si>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</si>
  <si>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</si>
  <si>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</si>
  <si>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</si>
  <si>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</si>
  <si>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</si>
  <si>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</si>
  <si>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</si>
  <si>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</si>
  <si>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</si>
  <si>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</si>
  <si>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</si>
  <si>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</si>
  <si>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</si>
  <si>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</si>
  <si>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</si>
  <si>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</si>
  <si>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</si>
  <si>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</si>
  <si>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</si>
  <si>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</si>
  <si>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</si>
  <si>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</si>
  <si>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</si>
  <si>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</si>
  <si>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</si>
  <si>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</si>
  <si>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</si>
  <si>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</si>
  <si>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</si>
  <si>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</si>
  <si>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</si>
  <si>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</si>
  <si>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</si>
  <si>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</si>
  <si>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</si>
  <si>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</si>
  <si>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</si>
  <si>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</si>
  <si>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</si>
  <si>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</si>
  <si>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</si>
  <si>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</si>
  <si>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</si>
  <si>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</si>
  <si>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</si>
  <si>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</si>
  <si>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</si>
  <si>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</si>
  <si>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</si>
  <si>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</si>
  <si>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</si>
  <si>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</si>
  <si>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</si>
  <si>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</si>
  <si>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</si>
  <si>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</si>
  <si>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</si>
  <si>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</si>
  <si>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</si>
  <si>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</si>
  <si>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</si>
  <si>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</si>
  <si>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</si>
  <si>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</si>
  <si>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</si>
  <si>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</si>
  <si>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</si>
  <si>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</si>
  <si>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</si>
  <si>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</si>
  <si>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</si>
  <si>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</si>
  <si>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</si>
  <si>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</si>
  <si>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</si>
  <si>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</si>
  <si>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</si>
  <si>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</si>
  <si>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</si>
  <si>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</si>
  <si>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</si>
  <si>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</si>
  <si>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</si>
  <si>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</si>
  <si>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</si>
  <si>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</si>
  <si>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</si>
  <si>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</si>
  <si>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</si>
  <si>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</si>
  <si>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</si>
  <si>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</si>
  <si>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</si>
  <si>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</si>
  <si>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</si>
  <si>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</si>
  <si>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</si>
  <si>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</si>
  <si>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</si>
  <si>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</si>
  <si>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</si>
  <si>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</si>
  <si>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</si>
  <si>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</si>
  <si>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</si>
  <si>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</si>
  <si>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</si>
  <si>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</si>
  <si>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</si>
  <si>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</si>
  <si>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</si>
  <si>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</si>
  <si>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</si>
  <si>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</si>
  <si>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</si>
  <si>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</si>
  <si>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</si>
  <si>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</si>
  <si>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</si>
  <si>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</si>
  <si>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</si>
  <si>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</si>
  <si>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</si>
  <si>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</si>
  <si>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</si>
  <si>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</si>
  <si>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</si>
  <si>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</si>
  <si>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</si>
  <si>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</si>
  <si>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</si>
  <si>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</si>
  <si>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</si>
  <si>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</si>
  <si>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</si>
  <si>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</si>
  <si>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</si>
  <si>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</si>
  <si>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</si>
  <si>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</si>
  <si>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</si>
  <si>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</si>
  <si>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</si>
  <si>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</si>
  <si>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</si>
  <si>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</si>
  <si>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</si>
  <si>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</si>
  <si>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</si>
  <si>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</si>
  <si>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</si>
  <si>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</si>
  <si>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</si>
  <si>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</si>
  <si>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</si>
  <si>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</si>
  <si>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</si>
  <si>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</si>
  <si>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</si>
  <si>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</si>
  <si>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</si>
  <si>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</si>
  <si>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</si>
  <si>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</si>
  <si>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</si>
  <si>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</si>
  <si>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</si>
  <si>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</si>
  <si>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</si>
  <si>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</si>
  <si>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</si>
  <si>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</si>
  <si>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</si>
  <si>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</si>
  <si>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</si>
  <si>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</si>
  <si>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</si>
  <si>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</si>
  <si>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</si>
  <si>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</si>
  <si>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</si>
  <si>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</si>
  <si>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</si>
  <si>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</si>
  <si>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</si>
  <si>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</si>
  <si>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</si>
  <si>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</si>
  <si>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</si>
  <si>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</si>
  <si>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</si>
  <si>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</si>
  <si>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</si>
  <si>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</si>
  <si>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</si>
  <si>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</si>
  <si>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</si>
  <si>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</si>
  <si>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</si>
  <si>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</si>
  <si>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</si>
  <si>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</si>
  <si>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</si>
  <si>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</si>
  <si>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</si>
  <si>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</si>
  <si>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</si>
  <si>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</si>
  <si>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</si>
  <si>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</si>
  <si>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</si>
  <si>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</si>
  <si>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</si>
  <si>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</si>
  <si>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</si>
  <si>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</si>
  <si>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</si>
  <si>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</si>
  <si>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</si>
  <si>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</si>
  <si>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</si>
  <si>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</si>
  <si>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</si>
  <si>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</si>
  <si>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</si>
  <si>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</si>
  <si>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</si>
  <si>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</si>
  <si>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</si>
  <si>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</si>
  <si>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</si>
  <si>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</si>
  <si>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</si>
  <si>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</si>
  <si>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</si>
  <si>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</si>
  <si>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</si>
  <si>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</si>
  <si>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</si>
  <si>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</si>
  <si>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</si>
  <si>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</si>
  <si>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</si>
  <si>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</si>
  <si>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</si>
  <si>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</si>
  <si>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</si>
  <si>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</si>
  <si>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</si>
  <si>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</si>
  <si>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</si>
  <si>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</si>
  <si>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</si>
  <si>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</si>
  <si>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</si>
  <si>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</si>
  <si>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</si>
  <si>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</si>
  <si>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</si>
  <si>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</si>
  <si>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</si>
  <si>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</si>
  <si>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</si>
  <si>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</si>
  <si>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</si>
  <si>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</si>
  <si>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</si>
  <si>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</si>
  <si>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</si>
  <si>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</si>
  <si>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</si>
  <si>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</si>
  <si>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</si>
  <si>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</si>
  <si>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</si>
  <si>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</si>
  <si>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</si>
  <si>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</si>
  <si>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</si>
  <si>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</si>
  <si>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</si>
  <si>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</si>
  <si>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</si>
  <si>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</si>
  <si>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</si>
  <si>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</si>
  <si>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</si>
  <si>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</si>
  <si>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</si>
  <si>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</si>
  <si>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</si>
  <si>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</si>
  <si>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</si>
  <si>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</si>
  <si>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</si>
  <si>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</si>
  <si>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</si>
  <si>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</si>
  <si>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</si>
  <si>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</si>
  <si>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</si>
  <si>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</si>
  <si>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</si>
  <si>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</si>
  <si>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</si>
  <si>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</si>
  <si>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</si>
  <si>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</si>
  <si>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</si>
  <si>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</si>
  <si>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</si>
  <si>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</si>
  <si>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</si>
  <si>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</si>
  <si>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</si>
  <si>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</si>
  <si>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</si>
  <si>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</si>
  <si>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</si>
  <si>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</si>
  <si>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</si>
  <si>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</si>
  <si>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</si>
  <si>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</si>
  <si>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</si>
  <si>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</si>
  <si>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</si>
  <si>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</si>
  <si>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</si>
  <si>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</si>
  <si>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</si>
  <si>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</si>
  <si>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</si>
  <si>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</si>
  <si>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</si>
  <si>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</si>
  <si>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</si>
  <si>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</si>
  <si>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</si>
  <si>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</si>
  <si>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</si>
  <si>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</si>
  <si>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</si>
  <si>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</si>
  <si>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</si>
  <si>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</si>
  <si>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</si>
  <si>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</si>
  <si>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</si>
  <si>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</si>
  <si>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</si>
  <si>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</si>
  <si>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</si>
  <si>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</si>
  <si>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</si>
  <si>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</si>
  <si>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</si>
  <si>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</si>
  <si>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</si>
  <si>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</si>
  <si>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</si>
  <si>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</si>
  <si>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</si>
  <si>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</si>
  <si>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</si>
  <si>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</si>
  <si>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</si>
  <si>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</si>
  <si>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</si>
  <si>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</si>
  <si>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</si>
  <si>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</si>
  <si>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</si>
  <si>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</si>
  <si>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</si>
  <si>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</si>
  <si>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</si>
  <si>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</si>
  <si>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</si>
  <si>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</si>
  <si>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</si>
  <si>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</si>
  <si>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</si>
  <si>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</si>
  <si>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</si>
  <si>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</si>
  <si>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</si>
  <si>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</si>
  <si>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</si>
  <si>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</si>
  <si>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</si>
  <si>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</si>
  <si>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</si>
  <si>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</si>
  <si>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</si>
  <si>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</si>
  <si>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</si>
  <si>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</si>
  <si>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</si>
  <si>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</si>
  <si>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</si>
  <si>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</si>
  <si>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</si>
  <si>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</si>
  <si>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</si>
  <si>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</si>
  <si>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</si>
  <si>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</si>
  <si>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</si>
  <si>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</si>
  <si>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</si>
  <si>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</si>
  <si>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</si>
  <si>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</si>
  <si>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</si>
  <si>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</si>
  <si>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</si>
  <si>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</si>
  <si>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</si>
  <si>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</si>
  <si>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</si>
  <si>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</si>
  <si>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</si>
  <si>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</si>
  <si>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</si>
  <si>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</si>
  <si>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</si>
  <si>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</si>
  <si>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</si>
  <si>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</si>
  <si>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</si>
  <si>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</si>
  <si>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</si>
  <si>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</si>
  <si>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</si>
  <si>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</si>
  <si>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</si>
  <si>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</si>
  <si>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</si>
  <si>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</si>
  <si>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</si>
  <si>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</si>
  <si>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</si>
  <si>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</si>
  <si>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</si>
  <si>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</si>
  <si>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</si>
  <si>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</si>
  <si>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</si>
  <si>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</si>
  <si>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</si>
  <si>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</si>
  <si>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</si>
  <si>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</si>
  <si>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</si>
  <si>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</si>
  <si>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</si>
  <si>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</si>
  <si>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</si>
  <si>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</si>
  <si>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</si>
  <si>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</si>
  <si>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</si>
  <si>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</si>
  <si>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</si>
  <si>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</si>
  <si>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</si>
  <si>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</si>
  <si>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</si>
  <si>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</si>
  <si>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</si>
  <si>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</si>
  <si>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</si>
  <si>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</si>
  <si>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</si>
  <si>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</si>
  <si>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</si>
  <si>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</si>
  <si>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</si>
  <si>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</si>
  <si>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</si>
  <si>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</si>
  <si>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</si>
  <si>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</si>
  <si>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</si>
  <si>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</si>
  <si>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</si>
  <si>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</si>
  <si>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</si>
  <si>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</si>
  <si>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</si>
  <si>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</si>
  <si>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</si>
  <si>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</si>
  <si>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</si>
  <si>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</si>
  <si>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</si>
  <si>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</si>
  <si>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</si>
  <si>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</si>
  <si>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</si>
  <si>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</si>
  <si>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</si>
  <si>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</si>
  <si>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</si>
  <si>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</si>
  <si>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</si>
  <si>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</si>
  <si>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</si>
  <si>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</si>
  <si>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</si>
  <si>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</si>
  <si>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</si>
  <si>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</si>
  <si>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</si>
  <si>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</si>
  <si>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</si>
  <si>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</si>
  <si>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</si>
  <si>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</si>
  <si>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</si>
  <si>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</si>
  <si>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</si>
  <si>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</si>
  <si>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</si>
  <si>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</si>
  <si>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</si>
  <si>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</si>
  <si>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</si>
  <si>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</si>
  <si>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</si>
  <si>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</si>
  <si>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</si>
  <si>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</si>
  <si>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</si>
  <si>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</si>
  <si>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</si>
  <si>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</si>
  <si>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</si>
  <si>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</si>
  <si>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</si>
  <si>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</si>
  <si>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</si>
  <si>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</si>
  <si>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</si>
  <si>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</si>
  <si>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</si>
  <si>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</si>
  <si>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</si>
  <si>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</si>
  <si>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</si>
  <si>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</si>
  <si>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</si>
  <si>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</si>
  <si>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</si>
  <si>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</si>
  <si>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</si>
  <si>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</si>
  <si>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</si>
  <si>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</si>
  <si>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</si>
  <si>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</si>
  <si>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</si>
  <si>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</si>
  <si>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</si>
  <si>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</si>
  <si>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</si>
  <si>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</si>
  <si>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</si>
  <si>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</si>
  <si>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</si>
  <si>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</si>
  <si>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</si>
  <si>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</si>
  <si>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</si>
  <si>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</si>
  <si>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</si>
  <si>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</si>
  <si>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</si>
  <si>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</si>
  <si>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</si>
  <si>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</si>
  <si>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</si>
  <si>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</si>
  <si>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</si>
  <si>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</si>
  <si>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</si>
  <si>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</si>
  <si>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</si>
  <si>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</si>
  <si>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</si>
  <si>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</si>
  <si>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</si>
  <si>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</si>
  <si>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</si>
  <si>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</si>
  <si>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</si>
  <si>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</si>
  <si>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</si>
  <si>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</si>
  <si>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</si>
  <si>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</si>
  <si>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</si>
  <si>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</si>
  <si>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</si>
  <si>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</si>
  <si>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</si>
  <si>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</si>
  <si>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</si>
  <si>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</si>
  <si>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</si>
  <si>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</si>
  <si>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</si>
  <si>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</si>
  <si>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</si>
  <si>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</si>
  <si>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</si>
  <si>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</si>
  <si>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</si>
  <si>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</si>
  <si>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</si>
  <si>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</si>
  <si>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</si>
  <si>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</si>
  <si>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</si>
  <si>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</si>
  <si>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</si>
  <si>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</si>
  <si>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</si>
  <si>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</si>
  <si>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</si>
  <si>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</si>
  <si>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</si>
  <si>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</si>
  <si>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</si>
  <si>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</si>
  <si>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</si>
  <si>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</si>
  <si>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</si>
  <si>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</si>
  <si>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</si>
  <si>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</si>
  <si>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</si>
  <si>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</si>
  <si>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</si>
  <si>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</si>
  <si>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</si>
  <si>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</si>
  <si>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</si>
  <si>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</si>
  <si>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</si>
  <si>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</si>
  <si>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</si>
  <si>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</si>
  <si>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</si>
  <si>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</si>
  <si>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</si>
  <si>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</si>
  <si>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</si>
  <si>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</si>
  <si>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</si>
  <si>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</si>
  <si>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</si>
  <si>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</si>
  <si>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</si>
  <si>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</si>
  <si>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</si>
  <si>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</si>
  <si>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</si>
  <si>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</si>
  <si>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</si>
  <si>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</si>
  <si>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</si>
  <si>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</si>
  <si>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</si>
  <si>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</si>
  <si>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</si>
  <si>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</si>
  <si>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</si>
  <si>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</si>
  <si>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</si>
  <si>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</si>
  <si>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</si>
  <si>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</si>
  <si>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</si>
  <si>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</si>
  <si>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</si>
  <si>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</si>
  <si>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</si>
  <si>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</si>
  <si>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</si>
  <si>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</si>
  <si>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</si>
  <si>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</si>
  <si>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</si>
  <si>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</si>
  <si>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</si>
  <si>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</si>
  <si>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</si>
  <si>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</si>
  <si>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</si>
  <si>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</si>
  <si>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</si>
  <si>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</si>
  <si>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</si>
  <si>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</si>
  <si>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</si>
  <si>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</si>
  <si>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</si>
  <si>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</si>
  <si>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</si>
  <si>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</si>
  <si>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</si>
  <si>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</si>
  <si>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</si>
  <si>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</si>
  <si>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</si>
  <si>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</si>
  <si>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</si>
  <si>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</si>
  <si>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</si>
  <si>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</si>
  <si>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</si>
  <si>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</si>
  <si>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</si>
  <si>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</si>
  <si>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</si>
  <si>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</si>
  <si>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</si>
  <si>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</si>
  <si>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</si>
  <si>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</si>
  <si>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</si>
  <si>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</si>
  <si>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</si>
  <si>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</si>
  <si>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</si>
  <si>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</si>
  <si>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</si>
  <si>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</si>
  <si>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</si>
  <si>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</si>
  <si>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</si>
  <si>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</si>
  <si>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</si>
  <si>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</si>
  <si>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</si>
  <si>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</si>
  <si>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</si>
  <si>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</si>
  <si>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</si>
  <si>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</si>
  <si>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</si>
  <si>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</si>
  <si>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</si>
  <si>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</si>
  <si>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</si>
  <si>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</si>
  <si>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</si>
  <si>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</si>
  <si>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</si>
  <si>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</si>
  <si>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</si>
  <si>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</si>
  <si>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</si>
  <si>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</si>
  <si>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</si>
  <si>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</si>
  <si>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</si>
  <si>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</si>
  <si>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</si>
  <si>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</si>
  <si>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</si>
  <si>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</si>
  <si>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</si>
  <si>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</si>
  <si>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</si>
  <si>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</si>
  <si>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</si>
  <si>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</si>
  <si>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</si>
  <si>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</si>
  <si>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</si>
  <si>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</si>
  <si>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</si>
  <si>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</si>
  <si>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</si>
  <si>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</si>
  <si>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</si>
  <si>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</si>
  <si>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</si>
  <si>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</si>
  <si>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</si>
  <si>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</si>
  <si>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</si>
  <si>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</si>
  <si>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</si>
  <si>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</si>
  <si>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</si>
  <si>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</si>
  <si>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</si>
  <si>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</si>
  <si>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</si>
  <si>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</si>
  <si>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</si>
  <si>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</si>
  <si>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</si>
  <si>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</si>
  <si>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</si>
  <si>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</si>
  <si>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</si>
  <si>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</si>
  <si>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</si>
  <si>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</si>
  <si>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</si>
  <si>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</si>
  <si>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</si>
  <si>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</si>
  <si>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</si>
  <si>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</si>
  <si>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</si>
  <si>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</si>
  <si>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</si>
  <si>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</si>
  <si>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</si>
  <si>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</si>
  <si>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</si>
  <si>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</si>
  <si>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</si>
  <si>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</si>
  <si>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</si>
  <si>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</si>
  <si>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</si>
  <si>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</si>
  <si>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</si>
  <si>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</si>
  <si>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</si>
  <si>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</si>
  <si>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</si>
  <si>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</si>
  <si>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</si>
  <si>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</si>
  <si>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</si>
  <si>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</si>
  <si>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</si>
  <si>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</si>
  <si>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</si>
  <si>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</si>
  <si>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</si>
  <si>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</si>
  <si>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</si>
  <si>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</si>
  <si>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</si>
  <si>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</si>
  <si>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</si>
  <si>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</si>
  <si>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</si>
  <si>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</si>
  <si>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</si>
  <si>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</si>
  <si>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</si>
  <si>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</si>
  <si>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</si>
  <si>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</si>
  <si>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</si>
  <si>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</si>
  <si>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</si>
  <si>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</si>
  <si>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</si>
  <si>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</si>
  <si>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</si>
  <si>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</si>
  <si>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</si>
  <si>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</si>
  <si>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</si>
  <si>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</si>
  <si>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</si>
  <si>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</si>
  <si>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</si>
  <si>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</si>
  <si>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</si>
  <si>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</si>
  <si>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</si>
  <si>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</si>
  <si>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</si>
  <si>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</si>
  <si>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</si>
  <si>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</si>
  <si>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</si>
  <si>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</si>
  <si>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</si>
  <si>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</si>
  <si>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</si>
  <si>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</si>
  <si>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</si>
  <si>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</si>
  <si>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</si>
  <si>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</si>
  <si>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</si>
  <si>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</si>
  <si>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</si>
  <si>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</si>
  <si>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</si>
  <si>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</si>
  <si>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</si>
  <si>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</si>
  <si>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</si>
  <si>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</si>
  <si>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</si>
  <si>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</si>
  <si>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</si>
  <si>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</si>
  <si>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</si>
  <si>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</si>
  <si>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</si>
  <si>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</si>
  <si>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</si>
  <si>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</si>
  <si>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</si>
  <si>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</si>
  <si>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</si>
  <si>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</si>
  <si>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</si>
  <si>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</si>
  <si>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</si>
  <si>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</si>
  <si>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</si>
  <si>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</si>
  <si>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</si>
  <si>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</si>
  <si>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</si>
  <si>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</si>
  <si>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</si>
  <si>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</si>
  <si>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</si>
  <si>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</si>
  <si>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</si>
  <si>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</si>
  <si>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</si>
  <si>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</si>
  <si>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</si>
  <si>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</si>
  <si>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</si>
  <si>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</si>
  <si>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</si>
  <si>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</si>
  <si>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</si>
  <si>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</si>
  <si>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</si>
  <si>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</si>
  <si>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</si>
  <si>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</si>
  <si>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</si>
  <si>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</si>
  <si>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</si>
  <si>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</si>
  <si>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</si>
  <si>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</si>
  <si>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</si>
  <si>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</si>
  <si>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</si>
  <si>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</si>
  <si>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</si>
  <si>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</si>
  <si>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</si>
  <si>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</si>
  <si>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</si>
  <si>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</si>
  <si>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</si>
  <si>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</si>
  <si>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</si>
  <si>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</si>
  <si>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</si>
  <si>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</si>
  <si>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</si>
  <si>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</si>
  <si>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</si>
  <si>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</si>
  <si>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</si>
  <si>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</si>
  <si>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</si>
  <si>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</si>
  <si>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</si>
  <si>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</si>
  <si>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</si>
  <si>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</si>
  <si>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</si>
  <si>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</si>
  <si>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</si>
  <si>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</si>
  <si>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</si>
  <si>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</si>
  <si>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</si>
  <si>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</si>
  <si>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</si>
  <si>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</si>
  <si>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</si>
  <si>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</si>
  <si>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</si>
  <si>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</si>
  <si>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</si>
  <si>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</si>
  <si>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</si>
  <si>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</si>
  <si>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</si>
  <si>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</si>
  <si>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</si>
  <si>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</si>
  <si>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</si>
  <si>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</si>
  <si>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</si>
  <si>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</si>
  <si>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</si>
  <si>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</si>
  <si>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</si>
  <si>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</si>
  <si>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</si>
  <si>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</si>
  <si>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</si>
  <si>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</si>
  <si>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</si>
  <si>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</si>
  <si>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</si>
  <si>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</si>
  <si>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</si>
  <si>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</si>
  <si>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</si>
  <si>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</si>
  <si>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</si>
  <si>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</si>
  <si>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</si>
  <si>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</si>
  <si>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</si>
  <si>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</si>
  <si>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</si>
  <si>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</si>
  <si>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</si>
  <si>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</si>
  <si>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</si>
  <si>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</si>
  <si>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</si>
  <si>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</si>
  <si>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</si>
  <si>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</si>
  <si>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</si>
  <si>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</si>
  <si>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</si>
  <si>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</si>
  <si>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</si>
  <si>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</si>
  <si>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</si>
  <si>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</si>
  <si>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</si>
  <si>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</si>
  <si>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</si>
  <si>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</si>
  <si>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</si>
  <si>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</si>
  <si>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</si>
  <si>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</si>
  <si>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</si>
  <si>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</si>
  <si>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</si>
  <si>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</si>
  <si>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</si>
  <si>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</si>
  <si>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</si>
  <si>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</si>
  <si>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</si>
  <si>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</si>
  <si>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</si>
  <si>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</si>
  <si>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</si>
  <si>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</si>
  <si>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</si>
  <si>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</si>
  <si>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</si>
  <si>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</si>
  <si>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</si>
  <si>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</si>
  <si>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</si>
  <si>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</si>
  <si>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</si>
  <si>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</si>
  <si>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</si>
  <si>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</si>
  <si>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</si>
  <si>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</si>
  <si>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</si>
  <si>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</si>
  <si>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</si>
  <si>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</si>
  <si>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</si>
  <si>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</si>
  <si>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</si>
  <si>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</si>
  <si>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</si>
  <si>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</si>
  <si>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</si>
  <si>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</si>
  <si>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</si>
  <si>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</si>
  <si>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</si>
  <si>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</si>
  <si>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</si>
  <si>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</si>
  <si>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</si>
  <si>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</si>
  <si>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</si>
  <si>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</si>
  <si>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</si>
  <si>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</si>
  <si>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</si>
  <si>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</si>
  <si>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</si>
  <si>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</si>
  <si>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</si>
  <si>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</si>
  <si>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</si>
  <si>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</si>
  <si>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</si>
  <si>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</si>
  <si>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</si>
  <si>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</si>
  <si>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</si>
  <si>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</si>
  <si>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</si>
  <si>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</si>
  <si>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</si>
  <si>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</si>
  <si>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</si>
  <si>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</si>
  <si>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</si>
  <si>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</si>
  <si>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</si>
  <si>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</si>
  <si>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</si>
  <si>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</si>
  <si>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</si>
  <si>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</si>
  <si>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</si>
  <si>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</si>
  <si>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</si>
  <si>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</si>
  <si>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</si>
  <si>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</si>
  <si>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</si>
  <si>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</si>
  <si>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</si>
  <si>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</si>
  <si>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</si>
  <si>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</si>
  <si>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</si>
  <si>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</si>
  <si>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</si>
  <si>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</si>
  <si>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</si>
  <si>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</si>
  <si>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</si>
  <si>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</si>
  <si>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</si>
  <si>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</si>
  <si>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</si>
  <si>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</si>
  <si>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</si>
  <si>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</si>
  <si>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</si>
  <si>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</si>
  <si>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</si>
  <si>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</si>
  <si>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</si>
  <si>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</si>
  <si>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</si>
  <si>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</si>
  <si>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</si>
  <si>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</si>
  <si>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</si>
  <si>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</si>
  <si>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</si>
  <si>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</si>
  <si>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</si>
  <si>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</si>
  <si>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</si>
  <si>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</si>
  <si>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</si>
  <si>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</si>
  <si>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</si>
  <si>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</si>
  <si>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</si>
  <si>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</si>
  <si>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</si>
  <si>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</si>
  <si>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</si>
  <si>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</si>
  <si>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</si>
  <si>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</si>
  <si>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</si>
  <si>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</si>
  <si>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</si>
  <si>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</si>
  <si>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</si>
  <si>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</si>
  <si>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</si>
  <si>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</si>
  <si>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</si>
  <si>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</si>
  <si>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</si>
  <si>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</si>
  <si>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</si>
  <si>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</si>
  <si>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</si>
  <si>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</si>
  <si>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</si>
  <si>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</si>
  <si>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</si>
  <si>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</si>
  <si>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</si>
  <si>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</si>
  <si>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</si>
  <si>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</si>
  <si>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</si>
  <si>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</si>
  <si>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</si>
  <si>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</si>
  <si>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</si>
  <si>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</si>
  <si>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</si>
  <si>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</si>
  <si>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</si>
  <si>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</si>
  <si>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</si>
  <si>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</si>
  <si>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</si>
  <si>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</si>
  <si>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</si>
  <si>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</si>
  <si>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</si>
  <si>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</si>
  <si>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</si>
  <si>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</si>
  <si>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</si>
  <si>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</si>
  <si>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</si>
  <si>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</si>
  <si>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</si>
  <si>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</si>
  <si>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</si>
  <si>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</si>
  <si>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</si>
  <si>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</si>
  <si>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</si>
  <si>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</si>
  <si>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</si>
  <si>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</si>
  <si>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</si>
  <si>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</si>
  <si>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</si>
  <si>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</si>
  <si>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</si>
  <si>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</si>
  <si>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</si>
  <si>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</si>
  <si>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</si>
  <si>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</si>
  <si>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</si>
  <si>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</si>
  <si>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</si>
  <si>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</si>
  <si>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</si>
  <si>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</si>
  <si>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</si>
  <si>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</si>
  <si>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</si>
  <si>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</si>
  <si>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</si>
  <si>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</si>
  <si>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</si>
  <si>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</si>
  <si>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</si>
  <si>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</si>
  <si>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</si>
  <si>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</si>
  <si>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</si>
  <si>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</si>
  <si>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</si>
  <si>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</si>
  <si>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</si>
  <si>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</si>
  <si>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</si>
  <si>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</si>
  <si>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</si>
  <si>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</si>
  <si>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</si>
  <si>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</si>
  <si>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</si>
  <si>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</si>
  <si>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</si>
  <si>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</si>
  <si>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</si>
  <si>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</si>
  <si>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</si>
  <si>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</si>
  <si>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</si>
  <si>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</si>
  <si>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</si>
  <si>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</si>
  <si>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</si>
  <si>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</si>
  <si>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</si>
  <si>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</si>
  <si>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</si>
  <si>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</si>
  <si>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</si>
  <si>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</si>
  <si>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</si>
  <si>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</si>
  <si>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</si>
  <si>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</si>
  <si>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</si>
  <si>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</si>
  <si>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</si>
  <si>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</si>
  <si>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</si>
  <si>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</si>
  <si>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</si>
  <si>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</si>
  <si>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</si>
  <si>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</si>
  <si>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</si>
  <si>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</si>
  <si>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</si>
  <si>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</si>
  <si>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</si>
  <si>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</si>
  <si>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</si>
  <si>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</si>
  <si>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</si>
  <si>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</si>
  <si>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</si>
  <si>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</si>
  <si>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</si>
  <si>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</si>
  <si>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</si>
  <si>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</si>
  <si>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</si>
  <si>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</si>
  <si>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</si>
  <si>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</si>
  <si>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</si>
  <si>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</si>
  <si>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</si>
  <si>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</si>
  <si>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</si>
  <si>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</si>
  <si>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</si>
  <si>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</si>
  <si>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</si>
  <si>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</si>
  <si>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</si>
  <si>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</si>
  <si>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</si>
  <si>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</si>
  <si>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</si>
  <si>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</si>
  <si>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</si>
  <si>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</si>
  <si>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</si>
  <si>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</si>
  <si>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</si>
  <si>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</si>
  <si>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</si>
  <si>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</si>
  <si>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</si>
  <si>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</si>
  <si>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</si>
  <si>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</si>
  <si>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</si>
  <si>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</si>
  <si>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</si>
  <si>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</si>
  <si>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</si>
  <si>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</si>
  <si>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</si>
  <si>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</si>
  <si>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</si>
  <si>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</si>
  <si>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</si>
  <si>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</si>
  <si>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</si>
  <si>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</si>
  <si>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</si>
  <si>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</si>
  <si>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</si>
  <si>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</si>
  <si>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</si>
  <si>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</si>
  <si>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</si>
  <si>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</si>
  <si>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</si>
  <si>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</si>
  <si>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</si>
  <si>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</si>
  <si>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</si>
  <si>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</si>
  <si>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</si>
  <si>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</si>
  <si>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</si>
  <si>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</si>
  <si>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</si>
  <si>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</si>
  <si>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</si>
  <si>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</si>
  <si>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</si>
  <si>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</si>
  <si>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</si>
  <si>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</si>
  <si>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</si>
  <si>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</si>
  <si>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</si>
  <si>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</si>
  <si>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</si>
  <si>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</si>
  <si>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</si>
  <si>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</si>
  <si>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</si>
  <si>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</si>
  <si>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</si>
  <si>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</si>
  <si>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</si>
  <si>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</si>
  <si>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</si>
  <si>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</si>
  <si>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</si>
  <si>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</si>
  <si>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</si>
  <si>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</si>
  <si>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</si>
  <si>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</si>
  <si>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</si>
  <si>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</si>
  <si>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</si>
  <si>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</si>
  <si>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</si>
  <si>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</si>
  <si>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</si>
  <si>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</si>
  <si>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</si>
  <si>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</si>
  <si>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</si>
  <si>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</si>
  <si>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</si>
  <si>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</si>
  <si>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</si>
  <si>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</si>
  <si>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</si>
  <si>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</si>
  <si>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</si>
  <si>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</si>
  <si>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</si>
  <si>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</si>
  <si>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</si>
  <si>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</si>
  <si>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</si>
  <si>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</si>
  <si>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</si>
  <si>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</si>
  <si>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</si>
  <si>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</si>
  <si>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</si>
  <si>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</si>
  <si>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</si>
  <si>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</si>
  <si>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</si>
  <si>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</si>
  <si>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</si>
  <si>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</si>
  <si>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</si>
  <si>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</si>
  <si>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</si>
  <si>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</si>
  <si>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</si>
  <si>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</si>
  <si>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</si>
  <si>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</si>
  <si>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</si>
  <si>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</si>
  <si>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</si>
  <si>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</si>
  <si>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</si>
  <si>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</si>
  <si>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</si>
  <si>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</si>
  <si>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</si>
  <si>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</si>
  <si>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</si>
  <si>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</si>
  <si>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</si>
  <si>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</si>
  <si>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</si>
  <si>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</si>
  <si>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</si>
  <si>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</si>
  <si>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</si>
  <si>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</si>
  <si>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</si>
  <si>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</si>
  <si>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</si>
  <si>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</si>
  <si>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</si>
  <si>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</si>
  <si>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</si>
  <si>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</si>
  <si>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</si>
  <si>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</si>
  <si>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</si>
  <si>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</si>
  <si>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</si>
  <si>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</si>
  <si>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</si>
  <si>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</si>
  <si>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</si>
  <si>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</si>
  <si>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</si>
  <si>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</si>
  <si>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</si>
  <si>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</si>
  <si>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</si>
  <si>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</si>
  <si>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</si>
  <si>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</si>
  <si>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</si>
  <si>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</si>
  <si>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</si>
  <si>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</si>
  <si>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</si>
  <si>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</si>
  <si>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</si>
  <si>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</si>
  <si>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</si>
  <si>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</si>
  <si>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</si>
  <si>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</si>
  <si>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</si>
  <si>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</si>
  <si>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</si>
  <si>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</si>
  <si>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</si>
  <si>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</si>
  <si>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</si>
  <si>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</si>
  <si>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</si>
  <si>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</si>
  <si>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</si>
  <si>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</si>
  <si>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</si>
  <si>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</si>
  <si>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</si>
  <si>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</si>
  <si>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</si>
  <si>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</si>
  <si>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</si>
  <si>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</si>
  <si>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</si>
  <si>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</si>
  <si>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</si>
  <si>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</si>
  <si>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</si>
  <si>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</si>
  <si>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</si>
  <si>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</si>
  <si>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</si>
  <si>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</si>
  <si>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</si>
  <si>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</si>
  <si>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</si>
  <si>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</si>
  <si>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</si>
  <si>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</si>
  <si>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</si>
  <si>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</si>
  <si>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</si>
  <si>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</si>
  <si>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</si>
  <si>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</si>
  <si>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</si>
  <si>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</si>
  <si>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</si>
  <si>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</si>
  <si>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</si>
  <si>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</si>
  <si>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</si>
  <si>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</si>
  <si>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</si>
  <si>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</si>
  <si>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</si>
  <si>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</si>
  <si>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</si>
  <si>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</si>
  <si>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</si>
  <si>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</si>
  <si>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</si>
  <si>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</si>
  <si>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</si>
  <si>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</si>
  <si>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</si>
  <si>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</si>
  <si>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</si>
  <si>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</si>
  <si>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</si>
  <si>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</si>
  <si>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</si>
  <si>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</si>
  <si>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</si>
  <si>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</si>
  <si>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</si>
  <si>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</si>
  <si>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</si>
  <si>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</si>
  <si>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</si>
  <si>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</si>
  <si>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</si>
  <si>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</si>
  <si>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</si>
  <si>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</si>
  <si>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</si>
  <si>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</si>
  <si>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</si>
  <si>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</si>
  <si>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</si>
  <si>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</si>
  <si>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</si>
  <si>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</si>
  <si>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</si>
  <si>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</si>
  <si>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</si>
  <si>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</si>
  <si>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</si>
  <si>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</si>
  <si>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</si>
  <si>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</si>
  <si>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</si>
  <si>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</si>
  <si>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</si>
  <si>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</si>
  <si>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</si>
  <si>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</si>
  <si>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</si>
  <si>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</si>
  <si>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</si>
  <si>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</si>
  <si>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</si>
  <si>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</si>
  <si>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</si>
  <si>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</si>
  <si>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</si>
  <si>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</si>
  <si>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</si>
  <si>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</si>
  <si>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</si>
  <si>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</si>
  <si>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</si>
  <si>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</si>
  <si>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</si>
  <si>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</si>
  <si>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</si>
  <si>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</si>
  <si>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</si>
  <si>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</si>
  <si>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</si>
  <si>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</si>
  <si>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</si>
  <si>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</si>
  <si>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</si>
  <si>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</si>
  <si>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</si>
  <si>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</si>
  <si>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</si>
  <si>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</si>
  <si>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</si>
  <si>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</si>
  <si>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</si>
  <si>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</si>
  <si>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</si>
  <si>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</si>
  <si>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</si>
  <si>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</si>
  <si>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</si>
  <si>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</si>
  <si>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</si>
  <si>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</si>
  <si>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</si>
  <si>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</si>
  <si>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</si>
  <si>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</si>
  <si>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</si>
  <si>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</si>
  <si>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</si>
  <si>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</si>
  <si>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</si>
  <si>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</si>
  <si>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</si>
  <si>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</si>
  <si>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</si>
  <si>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</si>
  <si>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</si>
  <si>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</si>
  <si>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</si>
  <si>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</si>
  <si>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</si>
  <si>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</si>
  <si>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</si>
  <si>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</si>
  <si>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</si>
  <si>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</si>
  <si>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</si>
  <si>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</si>
  <si>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</si>
  <si>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</si>
  <si>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</si>
  <si>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</si>
  <si>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</si>
  <si>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</si>
  <si>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</si>
  <si>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</si>
  <si>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</si>
  <si>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</si>
  <si>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</si>
  <si>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</si>
  <si>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</si>
  <si>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</si>
  <si>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</si>
  <si>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</si>
  <si>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</si>
  <si>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</si>
  <si>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</si>
  <si>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</si>
  <si>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</si>
  <si>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</si>
  <si>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</si>
  <si>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</si>
  <si>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</si>
  <si>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</si>
  <si>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</si>
  <si>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</si>
  <si>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</si>
  <si>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</si>
  <si>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</si>
  <si>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</si>
  <si>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</si>
  <si>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</si>
  <si>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</si>
  <si>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</si>
  <si>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</si>
  <si>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</si>
  <si>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</si>
  <si>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</si>
  <si>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</si>
  <si>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</si>
  <si>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</si>
  <si>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</si>
  <si>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</si>
  <si>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</si>
  <si>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</si>
  <si>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</si>
  <si>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</si>
  <si>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</si>
  <si>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</si>
  <si>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</si>
  <si>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</si>
  <si>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</si>
  <si>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</si>
  <si>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</si>
  <si>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</si>
  <si>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</si>
  <si>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</si>
  <si>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</si>
  <si>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</si>
  <si>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</si>
  <si>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</si>
  <si>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</si>
  <si>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</si>
  <si>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</si>
  <si>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</si>
  <si>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</si>
  <si>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</si>
  <si>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</si>
  <si>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</si>
  <si>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</si>
  <si>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</si>
  <si>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</si>
  <si>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</si>
  <si>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</si>
  <si>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</si>
  <si>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</si>
  <si>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</si>
  <si>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</si>
  <si>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</si>
  <si>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</si>
  <si>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</si>
  <si>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</si>
  <si>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</si>
  <si>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</si>
  <si>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</si>
  <si>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</si>
  <si>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</si>
  <si>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</si>
  <si>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</si>
  <si>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</si>
  <si>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</si>
  <si>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</si>
  <si>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</si>
  <si>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</si>
  <si>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</si>
  <si>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</si>
  <si>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</si>
  <si>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</si>
  <si>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</si>
  <si>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</si>
  <si>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</si>
  <si>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</si>
  <si>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</si>
  <si>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</si>
  <si>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</si>
  <si>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</si>
  <si>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</si>
  <si>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</si>
  <si>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</si>
  <si>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</si>
  <si>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</si>
  <si>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</si>
  <si>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</si>
  <si>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</si>
  <si>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</si>
  <si>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</si>
  <si>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</si>
  <si>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</si>
  <si>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</si>
  <si>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</si>
  <si>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</si>
  <si>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</si>
  <si>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</si>
  <si>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</si>
  <si>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</si>
  <si>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</si>
  <si>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</si>
  <si>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</si>
  <si>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</si>
  <si>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</si>
  <si>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</si>
  <si>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</si>
  <si>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</si>
  <si>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</si>
  <si>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</si>
  <si>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</si>
  <si>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</si>
  <si>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</si>
  <si>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</si>
  <si>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</si>
  <si>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</si>
  <si>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</si>
  <si>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</si>
  <si>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</si>
  <si>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</si>
  <si>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</si>
  <si>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</si>
  <si>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</si>
  <si>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</si>
  <si>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</si>
  <si>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</si>
  <si>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</si>
  <si>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</si>
  <si>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</si>
  <si>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</si>
  <si>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</si>
  <si>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</si>
  <si>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</si>
  <si>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</si>
  <si>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</si>
  <si>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</si>
  <si>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</si>
  <si>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</si>
  <si>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</si>
  <si>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</si>
  <si>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</si>
  <si>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</si>
  <si>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</si>
  <si>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</si>
  <si>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</si>
  <si>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</si>
  <si>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</si>
  <si>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</si>
  <si>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</si>
  <si>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</si>
  <si>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</si>
  <si>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</si>
  <si>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</si>
  <si>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</si>
  <si>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</si>
  <si>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</si>
  <si>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</si>
  <si>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</si>
  <si>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</si>
  <si>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</si>
  <si>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</si>
  <si>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</si>
  <si>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</si>
  <si>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</si>
  <si>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</si>
  <si>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</si>
  <si>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</si>
  <si>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</si>
  <si>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</si>
  <si>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</si>
  <si>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</si>
  <si>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</si>
  <si>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</si>
  <si>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</si>
  <si>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</si>
  <si>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</si>
  <si>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</si>
  <si>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</si>
  <si>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</si>
  <si>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</si>
  <si>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</si>
  <si>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</si>
  <si>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</si>
  <si>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</si>
  <si>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</si>
  <si>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</si>
  <si>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</si>
  <si>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</si>
  <si>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</si>
  <si>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</si>
  <si>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</si>
  <si>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</si>
  <si>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</si>
  <si>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</si>
  <si>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</si>
  <si>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</si>
  <si>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</si>
  <si>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</si>
  <si>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</si>
  <si>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</si>
  <si>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</si>
  <si>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</si>
  <si>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</si>
  <si>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</si>
  <si>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</si>
  <si>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</si>
  <si>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</si>
  <si>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</si>
  <si>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</si>
  <si>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</si>
  <si>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</si>
  <si>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</si>
  <si>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</si>
  <si>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</si>
  <si>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</si>
  <si>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</si>
  <si>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</si>
  <si>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</si>
  <si>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</si>
  <si>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</si>
  <si>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</si>
  <si>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</si>
  <si>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</si>
  <si>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</si>
  <si>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</si>
  <si>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</si>
  <si>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</si>
  <si>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</si>
  <si>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</si>
  <si>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</si>
  <si>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</si>
  <si>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</si>
  <si>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</si>
  <si>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</si>
  <si>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</si>
  <si>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</si>
  <si>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</si>
  <si>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</si>
  <si>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</si>
  <si>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</si>
  <si>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</si>
  <si>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</si>
  <si>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</si>
  <si>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</si>
  <si>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</si>
  <si>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</si>
  <si>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</si>
  <si>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</si>
  <si>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</si>
  <si>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</si>
  <si>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</si>
  <si>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</si>
  <si>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</si>
  <si>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</si>
  <si>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</si>
  <si>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</si>
  <si>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</si>
  <si>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</si>
  <si>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</si>
  <si>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</si>
  <si>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</si>
  <si>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</si>
  <si>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</si>
  <si>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</si>
  <si>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</si>
  <si>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</si>
  <si>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</si>
  <si>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</si>
  <si>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</si>
  <si>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</si>
  <si>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</si>
  <si>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</si>
  <si>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</si>
  <si>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</si>
  <si>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</si>
  <si>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</si>
  <si>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</si>
  <si>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</si>
  <si>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</si>
  <si>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</si>
  <si>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</si>
  <si>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</si>
  <si>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</si>
  <si>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</si>
  <si>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</si>
  <si>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</si>
  <si>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</si>
  <si>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</si>
  <si>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</si>
  <si>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</si>
  <si>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</si>
  <si>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</si>
  <si>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</si>
  <si>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</si>
  <si>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</si>
  <si>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</si>
  <si>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</si>
  <si>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</si>
  <si>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</si>
  <si>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</si>
  <si>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</si>
  <si>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</si>
  <si>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</si>
  <si>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</si>
  <si>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</si>
  <si>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</si>
  <si>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</si>
  <si>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</si>
  <si>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</si>
  <si>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</si>
  <si>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</si>
  <si>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</si>
  <si>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</si>
  <si>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</si>
  <si>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</si>
  <si>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</si>
  <si>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</si>
  <si>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</si>
  <si>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</si>
  <si>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</si>
  <si>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</si>
  <si>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</si>
  <si>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</si>
  <si>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</si>
  <si>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</si>
  <si>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</si>
  <si>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</si>
  <si>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</si>
  <si>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</si>
  <si>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</si>
  <si>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</si>
  <si>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</si>
  <si>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</si>
  <si>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</si>
  <si>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</si>
  <si>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</si>
  <si>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</si>
  <si>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</si>
  <si>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</si>
  <si>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</si>
  <si>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</si>
  <si>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</si>
  <si>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</si>
  <si>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</si>
  <si>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</si>
  <si>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</si>
  <si>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</si>
  <si>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</si>
  <si>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</si>
  <si>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</si>
  <si>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</si>
  <si>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</si>
  <si>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</si>
  <si>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</si>
  <si>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</si>
  <si>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</si>
  <si>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</si>
  <si>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</si>
  <si>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</si>
  <si>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</si>
  <si>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</si>
  <si>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</si>
  <si>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</si>
  <si>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</si>
  <si>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</si>
  <si>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</si>
  <si>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</si>
  <si>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</si>
  <si>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</si>
  <si>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</si>
  <si>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</si>
  <si>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</si>
  <si>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</si>
  <si>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</si>
  <si>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</si>
  <si>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</si>
  <si>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</si>
  <si>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</si>
  <si>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</si>
  <si>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</si>
  <si>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</si>
  <si>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</si>
  <si>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</si>
  <si>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</si>
  <si>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</si>
  <si>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</si>
  <si>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</si>
  <si>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</si>
  <si>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</si>
  <si>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</si>
  <si>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</si>
  <si>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</si>
  <si>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</si>
  <si>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</si>
  <si>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</si>
  <si>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</si>
  <si>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</si>
  <si>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</si>
  <si>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</si>
  <si>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</si>
  <si>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</si>
  <si>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</si>
  <si>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</si>
  <si>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</si>
  <si>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</si>
  <si>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</si>
  <si>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</si>
  <si>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</si>
  <si>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</si>
  <si>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</si>
  <si>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</si>
  <si>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</si>
  <si>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</si>
  <si>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</si>
  <si>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</si>
  <si>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</si>
  <si>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</si>
  <si>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</si>
  <si>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</si>
  <si>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</si>
  <si>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</si>
  <si>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</si>
  <si>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</si>
  <si>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</si>
  <si>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</si>
  <si>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</si>
  <si>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</si>
  <si>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</si>
  <si>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</si>
  <si>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</si>
  <si>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</si>
  <si>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</si>
  <si>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</si>
  <si>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</si>
  <si>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</si>
  <si>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</si>
  <si>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</si>
  <si>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</si>
  <si>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</si>
  <si>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</si>
  <si>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</si>
  <si>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</si>
  <si>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</si>
  <si>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</si>
  <si>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</si>
  <si>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</si>
  <si>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</si>
  <si>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</si>
  <si>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</si>
  <si>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</si>
  <si>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</si>
  <si>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</si>
  <si>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</si>
  <si>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</si>
  <si>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</si>
  <si>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</si>
  <si>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</si>
  <si>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</si>
  <si>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</si>
  <si>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</si>
  <si>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</si>
  <si>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</si>
  <si>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</si>
  <si>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</si>
  <si>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</si>
  <si>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</si>
  <si>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</si>
  <si>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</si>
  <si>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</si>
  <si>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</si>
  <si>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</si>
  <si>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</si>
  <si>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</si>
  <si>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</si>
  <si>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</si>
  <si>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</si>
  <si>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</si>
  <si>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</si>
  <si>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</si>
  <si>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</si>
  <si>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</si>
  <si>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</si>
  <si>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</si>
  <si>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</si>
  <si>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</si>
  <si>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</si>
  <si>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</si>
  <si>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</si>
  <si>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</si>
  <si>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</si>
  <si>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</si>
  <si>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</si>
  <si>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</si>
  <si>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</si>
  <si>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</si>
  <si>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</si>
  <si>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</si>
  <si>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</si>
  <si>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</si>
  <si>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</si>
  <si>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</si>
  <si>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</si>
  <si>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</si>
  <si>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</si>
  <si>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</si>
  <si>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</si>
  <si>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</si>
  <si>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</si>
  <si>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</si>
  <si>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</si>
  <si>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</si>
  <si>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</si>
  <si>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</si>
  <si>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</si>
  <si>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</si>
  <si>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</si>
  <si>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</si>
  <si>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</si>
  <si>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</si>
  <si>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</si>
  <si>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</si>
  <si>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</si>
  <si>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</si>
  <si>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</si>
  <si>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</si>
  <si>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</si>
  <si>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</si>
  <si>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</si>
  <si>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</si>
  <si>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</si>
  <si>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</si>
  <si>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</si>
  <si>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</si>
  <si>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</si>
  <si>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</si>
  <si>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</si>
  <si>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</si>
  <si>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</si>
  <si>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</si>
  <si>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</si>
  <si>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</si>
  <si>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</si>
  <si>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</si>
  <si>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</si>
  <si>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</si>
  <si>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</si>
  <si>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</si>
  <si>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</si>
  <si>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</si>
  <si>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</si>
  <si>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</si>
  <si>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</si>
  <si>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</si>
  <si>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</si>
  <si>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</si>
  <si>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</si>
  <si>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</si>
  <si>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</si>
  <si>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</si>
  <si>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</si>
  <si>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</si>
  <si>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</si>
  <si>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</si>
  <si>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</si>
  <si>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</si>
  <si>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</si>
  <si>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</si>
  <si>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</si>
  <si>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</si>
  <si>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</si>
  <si>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</si>
  <si>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</si>
  <si>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</si>
  <si>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</si>
  <si>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</si>
  <si>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</si>
  <si>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</si>
  <si>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</si>
  <si>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</si>
  <si>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</si>
  <si>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</si>
  <si>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</si>
  <si>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</si>
  <si>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</si>
  <si>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</si>
  <si>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</si>
  <si>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</si>
  <si>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</si>
  <si>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</si>
  <si>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</si>
  <si>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</si>
  <si>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</si>
  <si>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</si>
  <si>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</si>
  <si>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</si>
  <si>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</si>
  <si>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</si>
  <si>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</si>
  <si>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</si>
  <si>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</si>
  <si>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</si>
  <si>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</si>
  <si>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</si>
  <si>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</si>
  <si>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</si>
  <si>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</si>
  <si>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</si>
  <si>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</si>
  <si>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</si>
  <si>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</si>
  <si>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</si>
  <si>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</si>
  <si>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</si>
  <si>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</si>
  <si>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</si>
  <si>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</si>
  <si>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</si>
  <si>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</si>
  <si>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</si>
  <si>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</si>
  <si>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</si>
  <si>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</si>
  <si>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</si>
  <si>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</si>
  <si>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</si>
  <si>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</si>
  <si>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</si>
  <si>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</si>
  <si>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</si>
  <si>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</si>
  <si>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</si>
  <si>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</si>
  <si>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</si>
  <si>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</si>
  <si>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</si>
  <si>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</si>
  <si>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</si>
  <si>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</si>
  <si>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</si>
  <si>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</si>
  <si>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</si>
  <si>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</si>
  <si>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</si>
  <si>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</si>
  <si>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</si>
  <si>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</si>
  <si>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</si>
  <si>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</si>
  <si>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</si>
  <si>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</si>
  <si>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</si>
  <si>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</si>
  <si>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</si>
  <si>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</si>
  <si>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</si>
  <si>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</si>
  <si>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</si>
  <si>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</si>
  <si>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</si>
  <si>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</si>
  <si>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</si>
  <si>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</si>
  <si>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</si>
  <si>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</si>
  <si>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</si>
  <si>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</si>
  <si>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</si>
  <si>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</si>
  <si>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</si>
  <si>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</si>
  <si>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</si>
  <si>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</si>
  <si>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</si>
  <si>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</si>
  <si>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</si>
  <si>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</si>
  <si>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</si>
  <si>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</si>
  <si>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</si>
  <si>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</si>
  <si>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</si>
  <si>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</si>
  <si>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</si>
  <si>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</si>
  <si>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</si>
  <si>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</si>
  <si>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</si>
  <si>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</si>
  <si>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</si>
  <si>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</si>
  <si>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</si>
  <si>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</si>
  <si>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</si>
  <si>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</si>
  <si>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</si>
  <si>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</si>
  <si>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</si>
  <si>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</si>
  <si>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</si>
  <si>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</si>
  <si>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</si>
  <si>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</si>
  <si>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</si>
  <si>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</si>
  <si>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</si>
  <si>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</si>
  <si>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</si>
  <si>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</si>
  <si>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</si>
  <si>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</si>
  <si>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</si>
  <si>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</si>
  <si>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</si>
  <si>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</si>
  <si>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</si>
  <si>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</si>
  <si>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</si>
  <si>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</si>
  <si>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</si>
  <si>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</si>
  <si>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</si>
  <si>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</si>
  <si>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</si>
  <si>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</si>
  <si>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</si>
  <si>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</si>
  <si>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</si>
  <si>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</si>
  <si>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</si>
  <si>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</si>
  <si>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</si>
  <si>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</si>
  <si>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</si>
  <si>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</si>
  <si>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</si>
  <si>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</si>
  <si>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</si>
  <si>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</si>
  <si>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</si>
  <si>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</si>
  <si>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</si>
  <si>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</si>
  <si>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</si>
  <si>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</si>
  <si>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</si>
  <si>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</si>
  <si>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</si>
  <si>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</si>
  <si>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</si>
  <si>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</si>
  <si>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</si>
  <si>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</si>
  <si>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</si>
  <si>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</si>
  <si>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</si>
  <si>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</si>
  <si>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</si>
  <si>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</si>
  <si>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</si>
  <si>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</si>
  <si>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</si>
  <si>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</si>
  <si>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</si>
  <si>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</si>
  <si>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</si>
  <si>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</si>
  <si>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</si>
  <si>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</si>
  <si>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</si>
  <si>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</si>
  <si>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</si>
  <si>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</si>
  <si>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</si>
  <si>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</si>
  <si>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</si>
  <si>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</si>
  <si>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</si>
  <si>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</si>
  <si>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</si>
  <si>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</si>
  <si>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</si>
  <si>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</si>
  <si>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</si>
  <si>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</si>
  <si>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</si>
  <si>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</si>
  <si>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</si>
  <si>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</si>
  <si>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</si>
  <si>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</si>
  <si>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</si>
  <si>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</si>
  <si>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</si>
  <si>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</si>
  <si>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</si>
  <si>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</si>
  <si>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</si>
  <si>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</si>
  <si>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</si>
  <si>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</si>
  <si>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</si>
  <si>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</si>
  <si>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</si>
  <si>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</si>
  <si>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</si>
  <si>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</si>
  <si>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</si>
  <si>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</si>
  <si>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</si>
  <si>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</si>
  <si>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</si>
  <si>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</si>
  <si>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</si>
  <si>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</si>
  <si>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</si>
  <si>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</si>
  <si>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</si>
  <si>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</si>
  <si>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</si>
  <si>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</si>
  <si>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</si>
  <si>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</si>
  <si>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</si>
  <si>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</si>
  <si>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</si>
  <si>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</si>
  <si>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</si>
  <si>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</si>
  <si>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</si>
  <si>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</si>
  <si>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</si>
  <si>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</si>
  <si>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</si>
  <si>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</si>
  <si>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</si>
  <si>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</si>
  <si>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</si>
  <si>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</si>
  <si>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</si>
  <si>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</si>
  <si>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</si>
  <si>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</si>
  <si>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</si>
  <si>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</si>
  <si>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</si>
  <si>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</si>
  <si>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</si>
  <si>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</si>
  <si>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</si>
  <si>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</si>
  <si>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</si>
  <si>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</si>
  <si>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</si>
  <si>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</si>
  <si>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</si>
  <si>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</si>
  <si>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</si>
  <si>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</si>
  <si>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</si>
  <si>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</si>
  <si>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</si>
  <si>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</si>
  <si>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</si>
  <si>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</si>
  <si>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</si>
  <si>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</si>
  <si>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</si>
  <si>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</si>
  <si>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</si>
  <si>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</si>
  <si>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</si>
  <si>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</si>
  <si>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</si>
  <si>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</si>
  <si>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</si>
  <si>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</si>
  <si>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</si>
  <si>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</si>
  <si>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</si>
  <si>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</si>
  <si>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</si>
  <si>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</si>
  <si>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</si>
  <si>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</si>
  <si>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</si>
  <si>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</si>
  <si>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</si>
  <si>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</si>
  <si>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</si>
  <si>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</si>
  <si>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</si>
  <si>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</si>
  <si>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</si>
  <si>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</si>
  <si>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</si>
  <si>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</si>
  <si>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</si>
  <si>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</si>
  <si>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</si>
  <si>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</si>
  <si>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</si>
  <si>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</si>
  <si>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</si>
  <si>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</si>
  <si>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</si>
  <si>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</si>
  <si>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</si>
  <si>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</si>
  <si>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</si>
  <si>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</si>
  <si>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</si>
  <si>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</si>
  <si>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</si>
  <si>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</si>
  <si>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</si>
  <si>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</si>
  <si>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</si>
  <si>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</si>
  <si>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</si>
  <si>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</si>
  <si>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</si>
  <si>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</si>
  <si>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</si>
  <si>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</si>
  <si>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</si>
  <si>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</si>
  <si>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</si>
  <si>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</si>
  <si>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</si>
  <si>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</si>
  <si>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</si>
  <si>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</si>
  <si>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</si>
  <si>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</si>
  <si>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</si>
  <si>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</si>
  <si>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</si>
  <si>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</si>
  <si>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</si>
  <si>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</si>
  <si>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</si>
  <si>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</si>
  <si>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</si>
  <si>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</si>
  <si>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</si>
  <si>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</si>
  <si>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</si>
  <si>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</si>
  <si>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</si>
  <si>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</si>
  <si>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</si>
  <si>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</si>
  <si>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</si>
  <si>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</si>
  <si>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</si>
  <si>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</si>
  <si>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</si>
  <si>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</si>
  <si>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</si>
  <si>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</si>
  <si>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</si>
  <si>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</si>
  <si>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</si>
  <si>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</si>
  <si>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</si>
  <si>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</si>
  <si>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</si>
  <si>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</si>
  <si>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</si>
  <si>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</si>
  <si>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</si>
  <si>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</si>
  <si>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</si>
  <si>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</si>
  <si>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</si>
  <si>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</si>
  <si>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</si>
  <si>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</si>
  <si>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</si>
  <si>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</si>
  <si>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</si>
  <si>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</si>
  <si>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</si>
  <si>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</si>
  <si>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</si>
  <si>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</si>
  <si>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</si>
  <si>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</si>
  <si>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</si>
  <si>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</si>
  <si>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</si>
  <si>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</si>
  <si>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</si>
  <si>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</si>
  <si>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</si>
  <si>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</si>
  <si>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</si>
  <si>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</si>
  <si>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</si>
  <si>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</si>
  <si>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</si>
  <si>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</si>
  <si>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</si>
  <si>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</si>
  <si>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</si>
  <si>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</si>
  <si>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</si>
  <si>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</si>
  <si>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</si>
  <si>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</si>
  <si>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</si>
  <si>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</si>
  <si>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</si>
  <si>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</si>
  <si>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</si>
  <si>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</si>
  <si>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</si>
  <si>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</si>
  <si>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</si>
  <si>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</si>
  <si>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</si>
  <si>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</si>
  <si>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</si>
  <si>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</si>
  <si>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</si>
  <si>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</si>
  <si>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</si>
  <si>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</si>
  <si>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</si>
  <si>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</si>
  <si>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</si>
  <si>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</si>
  <si>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</si>
  <si>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</si>
  <si>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</si>
  <si>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</si>
  <si>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</si>
  <si>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</si>
  <si>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</si>
  <si>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</si>
  <si>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</si>
  <si>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</si>
  <si>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</si>
  <si>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</si>
  <si>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</si>
  <si>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</si>
  <si>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</si>
  <si>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</si>
  <si>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</si>
  <si>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</si>
  <si>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</si>
  <si>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</si>
  <si>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</si>
  <si>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</si>
  <si>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</si>
  <si>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</si>
  <si>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</si>
  <si>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</si>
  <si>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</si>
  <si>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</si>
  <si>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</si>
  <si>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</si>
  <si>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</si>
  <si>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</si>
  <si>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</si>
  <si>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</si>
  <si>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</si>
  <si>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</si>
  <si>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</si>
  <si>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</si>
  <si>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</si>
  <si>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</si>
  <si>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</si>
  <si>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</si>
  <si>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</si>
  <si>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</si>
  <si>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</si>
  <si>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</si>
  <si>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</si>
  <si>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</si>
  <si>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</si>
  <si>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</si>
  <si>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</si>
  <si>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</si>
  <si>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</si>
  <si>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</si>
  <si>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</si>
  <si>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</si>
  <si>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</si>
  <si>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</si>
  <si>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</si>
  <si>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</si>
  <si>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</si>
  <si>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</si>
  <si>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</si>
  <si>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</si>
  <si>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</si>
  <si>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</si>
  <si>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</si>
  <si>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</si>
  <si>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</si>
  <si>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</si>
  <si>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</si>
  <si>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</si>
  <si>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</si>
  <si>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</si>
  <si>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</si>
  <si>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</si>
  <si>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</si>
  <si>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</si>
  <si>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</si>
  <si>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</si>
  <si>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</si>
  <si>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</si>
  <si>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</si>
  <si>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</si>
  <si>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</si>
  <si>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</si>
  <si>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</si>
  <si>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</si>
  <si>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</si>
  <si>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</si>
  <si>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</si>
  <si>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</si>
  <si>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</si>
  <si>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</si>
  <si>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</si>
  <si>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</si>
  <si>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</si>
  <si>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</si>
  <si>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</si>
  <si>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</si>
  <si>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</si>
  <si>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</si>
  <si>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</si>
  <si>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</si>
  <si>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</si>
  <si>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</si>
  <si>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</si>
  <si>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</si>
  <si>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</si>
  <si>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</si>
  <si>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</si>
  <si>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</si>
  <si>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</si>
  <si>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</si>
  <si>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</si>
  <si>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</si>
  <si>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</si>
  <si>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</si>
  <si>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</si>
  <si>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</si>
  <si>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</si>
  <si>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</si>
  <si>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</si>
  <si>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</si>
  <si>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</si>
  <si>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</si>
  <si>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</si>
  <si>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</si>
  <si>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</si>
  <si>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</si>
  <si>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</si>
  <si>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</si>
  <si>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</si>
  <si>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</si>
  <si>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</si>
  <si>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</si>
  <si>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</si>
  <si>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</si>
  <si>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</si>
  <si>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</si>
  <si>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</si>
  <si>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</si>
  <si>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</si>
  <si>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</si>
  <si>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</si>
  <si>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</si>
  <si>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</si>
  <si>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</si>
  <si>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</si>
  <si>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</si>
  <si>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</si>
  <si>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</si>
  <si>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</si>
  <si>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</si>
  <si>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</si>
  <si>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</si>
  <si>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</si>
  <si>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</si>
  <si>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</si>
  <si>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</si>
  <si>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</si>
  <si>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</si>
  <si>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</si>
  <si>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</si>
  <si>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</si>
  <si>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</si>
  <si>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</si>
  <si>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</si>
  <si>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</si>
  <si>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</si>
  <si>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</si>
  <si>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</si>
  <si>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</si>
  <si>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</si>
  <si>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</si>
  <si>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</si>
  <si>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</si>
  <si>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</si>
  <si>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</si>
  <si>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</si>
  <si>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</si>
  <si>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</si>
  <si>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</si>
  <si>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</si>
  <si>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</si>
  <si>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</si>
  <si>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</si>
  <si>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</si>
  <si>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</si>
  <si>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</si>
  <si>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</si>
  <si>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</si>
  <si>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</si>
  <si>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</si>
  <si>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</si>
  <si>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</si>
  <si>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</si>
  <si>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</si>
  <si>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</si>
  <si>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</si>
  <si>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</si>
  <si>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</si>
  <si>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</si>
  <si>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</si>
  <si>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</si>
  <si>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</si>
  <si>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</si>
  <si>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</si>
  <si>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</si>
  <si>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</si>
  <si>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</si>
  <si>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</si>
  <si>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</si>
  <si>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</si>
  <si>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</si>
  <si>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</si>
  <si>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</si>
  <si>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</si>
  <si>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</si>
  <si>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</si>
  <si>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</si>
  <si>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</si>
  <si>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</si>
  <si>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</si>
  <si>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</si>
  <si>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</si>
  <si>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</si>
  <si>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</si>
  <si>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</si>
  <si>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</si>
  <si>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</si>
  <si>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</si>
  <si>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</si>
  <si>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</si>
  <si>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</si>
  <si>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</si>
  <si>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</si>
  <si>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</si>
  <si>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</si>
  <si>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</si>
  <si>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</si>
  <si>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</si>
  <si>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</si>
  <si>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</si>
  <si>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</si>
  <si>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</si>
  <si>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</si>
  <si>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</si>
  <si>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</si>
  <si>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</si>
  <si>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</si>
  <si>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</si>
  <si>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</si>
  <si>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</si>
  <si>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</si>
  <si>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</si>
  <si>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</si>
  <si>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</si>
  <si>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</si>
  <si>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</si>
  <si>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</si>
  <si>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</si>
  <si>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</si>
  <si>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</si>
  <si>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</si>
  <si>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</si>
  <si>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</si>
  <si>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</si>
  <si>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</si>
  <si>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</si>
  <si>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</si>
  <si>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</si>
  <si>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</si>
  <si>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</si>
  <si>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</si>
  <si>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</si>
  <si>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</si>
  <si>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</si>
  <si>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</si>
  <si>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</si>
  <si>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</si>
  <si>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</si>
  <si>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</si>
  <si>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</si>
  <si>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</si>
  <si>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</si>
  <si>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</si>
  <si>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</si>
  <si>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</si>
  <si>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</si>
  <si>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</si>
  <si>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</si>
  <si>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</si>
  <si>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</si>
  <si>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</si>
  <si>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</si>
  <si>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</si>
  <si>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</si>
  <si>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</si>
  <si>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</si>
  <si>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</si>
  <si>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</si>
  <si>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</si>
  <si>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</si>
  <si>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</si>
  <si>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</si>
  <si>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</si>
  <si>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</si>
  <si>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</si>
  <si>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</si>
  <si>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</si>
  <si>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</si>
  <si>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</si>
  <si>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</si>
  <si>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</si>
  <si>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</si>
  <si>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</si>
  <si>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</si>
  <si>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</si>
  <si>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</si>
  <si>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</si>
  <si>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</si>
  <si>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</si>
  <si>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</si>
  <si>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</si>
  <si>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</si>
  <si>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</si>
  <si>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</si>
  <si>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</si>
  <si>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</si>
  <si>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</si>
  <si>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</si>
  <si>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</si>
  <si>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</si>
  <si>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</si>
  <si>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</si>
  <si>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</si>
  <si>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</si>
  <si>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</si>
  <si>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</si>
  <si>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</si>
  <si>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</si>
  <si>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</si>
  <si>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</si>
  <si>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</si>
  <si>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</si>
  <si>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</si>
  <si>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</si>
  <si>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</si>
  <si>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</si>
  <si>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</si>
  <si>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</si>
  <si>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</si>
  <si>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</si>
  <si>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</si>
  <si>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</si>
  <si>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</si>
  <si>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</si>
  <si>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</si>
  <si>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</si>
  <si>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</si>
  <si>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</si>
  <si>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</si>
  <si>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</si>
  <si>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</si>
  <si>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</si>
  <si>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</si>
  <si>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</si>
  <si>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</si>
  <si>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</si>
  <si>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</si>
  <si>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</si>
  <si>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</si>
  <si>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</si>
  <si>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</si>
  <si>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</si>
  <si>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</si>
  <si>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</si>
  <si>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</si>
  <si>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</si>
  <si>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</si>
  <si>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</si>
  <si>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</si>
  <si>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</si>
  <si>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</si>
  <si>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</si>
  <si>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</si>
  <si>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</si>
  <si>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</si>
  <si>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</si>
  <si>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</si>
  <si>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</si>
  <si>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</si>
  <si>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</si>
  <si>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</si>
  <si>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</si>
  <si>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</si>
  <si>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</si>
  <si>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</si>
  <si>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</si>
  <si>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</si>
  <si>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</si>
  <si>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</si>
  <si>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</si>
  <si>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</si>
  <si>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</si>
  <si>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</si>
  <si>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</si>
  <si>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</si>
  <si>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</si>
  <si>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</si>
  <si>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</si>
  <si>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</si>
  <si>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</si>
  <si>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</si>
  <si>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</si>
  <si>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</si>
  <si>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</si>
  <si>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</si>
  <si>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</si>
  <si>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</si>
  <si>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</si>
  <si>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</si>
  <si>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</si>
  <si>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</si>
  <si>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</si>
  <si>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</si>
  <si>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</si>
  <si>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</si>
  <si>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</si>
  <si>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</si>
  <si>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</si>
  <si>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</si>
  <si>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</si>
  <si>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</si>
  <si>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</si>
  <si>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</si>
  <si>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</si>
  <si>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</si>
  <si>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</si>
  <si>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</si>
  <si>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</si>
  <si>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</si>
  <si>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</si>
  <si>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</si>
  <si>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</si>
  <si>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</si>
  <si>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</si>
  <si>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</si>
  <si>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</si>
  <si>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</si>
  <si>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</si>
  <si>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</si>
  <si>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</si>
  <si>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</si>
  <si>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</si>
  <si>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</si>
  <si>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</si>
  <si>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</si>
  <si>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</si>
  <si>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</si>
  <si>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</si>
  <si>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</si>
  <si>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</si>
  <si>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</si>
  <si>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</si>
  <si>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</si>
  <si>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</si>
  <si>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</si>
  <si>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</si>
  <si>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</si>
  <si>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</si>
  <si>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</si>
  <si>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</si>
  <si>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</si>
  <si>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</si>
  <si>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</si>
  <si>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</si>
  <si>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</si>
  <si>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</si>
  <si>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</si>
  <si>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</si>
  <si>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</si>
  <si>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</si>
  <si>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</si>
  <si>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</si>
  <si>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</si>
  <si>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</si>
  <si>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</si>
  <si>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</si>
  <si>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</si>
  <si>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</si>
  <si>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</si>
  <si>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</si>
  <si>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</si>
  <si>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</si>
  <si>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</si>
  <si>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</si>
  <si>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</si>
  <si>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</si>
  <si>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</si>
  <si>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</si>
  <si>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</si>
  <si>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</si>
  <si>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</si>
  <si>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</si>
  <si>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</si>
  <si>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</si>
  <si>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</si>
  <si>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</si>
  <si>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</si>
  <si>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</si>
  <si>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</si>
  <si>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</si>
  <si>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</si>
  <si>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</si>
  <si>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</si>
  <si>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</si>
  <si>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</si>
  <si>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</si>
  <si>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</si>
  <si>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</si>
  <si>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</si>
  <si>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</si>
  <si>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</si>
  <si>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</si>
  <si>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</si>
  <si>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</si>
  <si>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</si>
  <si>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</si>
  <si>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</si>
  <si>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</si>
  <si>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</si>
  <si>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</si>
  <si>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</si>
  <si>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</si>
  <si>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</si>
  <si>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</si>
  <si>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</si>
  <si>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</si>
  <si>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</si>
  <si>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</si>
  <si>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</si>
  <si>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</si>
  <si>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</si>
  <si>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</si>
  <si>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</si>
  <si>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</si>
  <si>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</si>
  <si>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</si>
  <si>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</si>
  <si>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</si>
  <si>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</si>
  <si>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</si>
  <si>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</si>
  <si>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</si>
  <si>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</si>
  <si>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</si>
  <si>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</si>
  <si>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</si>
  <si>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</si>
  <si>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</si>
  <si>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</si>
  <si>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</si>
  <si>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</si>
  <si>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</si>
  <si>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</si>
  <si>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</si>
  <si>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</si>
  <si>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</si>
  <si>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</si>
  <si>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</si>
  <si>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</si>
  <si>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</si>
  <si>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</si>
  <si>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</si>
  <si>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</si>
  <si>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</si>
  <si>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</si>
  <si>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</si>
  <si>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</si>
  <si>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</si>
  <si>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</si>
  <si>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</si>
  <si>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</si>
  <si>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</si>
  <si>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</si>
  <si>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</si>
  <si>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</si>
  <si>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</si>
  <si>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</si>
  <si>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</si>
  <si>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</si>
  <si>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</si>
  <si>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</si>
  <si>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</si>
  <si>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</si>
  <si>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</si>
  <si>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</si>
  <si>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</si>
  <si>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</si>
  <si>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</si>
  <si>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</si>
  <si>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</si>
  <si>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</si>
  <si>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</si>
  <si>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</si>
  <si>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</si>
  <si>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</si>
  <si>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</si>
  <si>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</si>
  <si>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</si>
  <si>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</si>
  <si>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</si>
  <si>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</si>
  <si>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</si>
  <si>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</si>
  <si>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</si>
  <si>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</si>
  <si>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</si>
  <si>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</si>
  <si>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</si>
  <si>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</si>
  <si>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</si>
  <si>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</si>
  <si>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</si>
  <si>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</si>
  <si>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</si>
  <si>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</si>
  <si>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</si>
  <si>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</si>
  <si>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</si>
  <si>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</si>
  <si>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</si>
  <si>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</si>
  <si>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</si>
  <si>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</si>
  <si>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</si>
  <si>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</si>
  <si>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</si>
  <si>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</si>
  <si>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</si>
  <si>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</si>
  <si>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</si>
  <si>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</si>
  <si>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</si>
  <si>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</si>
  <si>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</si>
  <si>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</si>
  <si>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</si>
  <si>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</si>
  <si>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</si>
  <si>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</si>
  <si>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</si>
  <si>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</si>
  <si>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</si>
  <si>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</si>
  <si>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</si>
  <si>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</si>
  <si>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</si>
  <si>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</si>
  <si>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</si>
  <si>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</si>
  <si>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</si>
  <si>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</si>
  <si>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</si>
  <si>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</si>
  <si>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</si>
  <si>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</si>
  <si>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</si>
  <si>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</si>
  <si>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</si>
  <si>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</si>
  <si>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</si>
  <si>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</si>
  <si>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</si>
  <si>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</si>
  <si>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</si>
  <si>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</si>
  <si>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</si>
  <si>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</si>
  <si>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</si>
  <si>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</si>
  <si>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</si>
  <si>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</si>
  <si>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</si>
  <si>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</si>
  <si>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</si>
  <si>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</si>
  <si>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</si>
  <si>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</si>
  <si>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</si>
  <si>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</si>
  <si>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</si>
  <si>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</si>
  <si>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</si>
  <si>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</si>
  <si>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</si>
  <si>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</si>
  <si>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</si>
  <si>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</si>
  <si>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</si>
  <si>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</si>
  <si>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</si>
  <si>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</si>
  <si>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</si>
  <si>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</si>
  <si>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</si>
  <si>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</si>
  <si>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</si>
  <si>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</si>
  <si>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</si>
  <si>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</si>
  <si>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</si>
  <si>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</si>
  <si>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</si>
  <si>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</si>
  <si>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</si>
  <si>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</si>
  <si>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</si>
  <si>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</si>
  <si>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</si>
  <si>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</si>
  <si>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</si>
  <si>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</si>
  <si>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</si>
  <si>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</si>
  <si>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</si>
  <si>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</si>
  <si>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</si>
  <si>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</si>
  <si>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</si>
  <si>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</si>
  <si>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</si>
  <si>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</si>
  <si>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</si>
  <si>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</si>
  <si>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</si>
  <si>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</si>
  <si>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</si>
  <si>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</si>
  <si>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</si>
  <si>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</si>
  <si>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</si>
  <si>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</si>
  <si>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</si>
  <si>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</si>
  <si>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</si>
  <si>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</si>
  <si>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</si>
  <si>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</si>
  <si>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</si>
  <si>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</si>
  <si>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</si>
  <si>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</si>
  <si>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</si>
  <si>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</si>
  <si>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</si>
  <si>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</si>
  <si>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</si>
  <si>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</si>
  <si>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</si>
  <si>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</si>
  <si>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</si>
  <si>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</si>
  <si>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</si>
  <si>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</si>
  <si>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</si>
  <si>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</si>
  <si>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</si>
  <si>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</si>
  <si>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</si>
  <si>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</si>
  <si>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</si>
  <si>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</si>
  <si>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</si>
  <si>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</si>
  <si>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</si>
  <si>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</si>
  <si>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</si>
  <si>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</si>
  <si>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</si>
  <si>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</si>
  <si>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</si>
  <si>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</si>
  <si>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</si>
  <si>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</si>
  <si>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</si>
  <si>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</si>
  <si>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</si>
  <si>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</si>
  <si>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</si>
  <si>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</si>
  <si>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</si>
  <si>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</si>
  <si>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</si>
  <si>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</si>
  <si>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</si>
  <si>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</si>
  <si>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</si>
  <si>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</si>
  <si>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</si>
  <si>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</si>
  <si>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</si>
  <si>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</si>
  <si>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</si>
  <si>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</si>
  <si>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</si>
  <si>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</si>
  <si>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</si>
  <si>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</si>
  <si>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</si>
  <si>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</si>
  <si>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</si>
  <si>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</si>
  <si>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</si>
  <si>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</si>
  <si>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</si>
  <si>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</si>
  <si>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</si>
  <si>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</si>
  <si>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</si>
  <si>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</si>
  <si>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</si>
  <si>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</si>
  <si>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</si>
  <si>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</si>
  <si>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</si>
  <si>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</si>
  <si>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</si>
  <si>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</si>
  <si>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</si>
  <si>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</si>
  <si>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</si>
  <si>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</si>
  <si>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</si>
  <si>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</si>
  <si>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</si>
  <si>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</si>
  <si>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</si>
  <si>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</si>
  <si>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</si>
  <si>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</si>
  <si>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</si>
  <si>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</si>
  <si>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</si>
  <si>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</si>
  <si>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</si>
  <si>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</si>
  <si>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</si>
  <si>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</si>
  <si>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</si>
  <si>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</si>
  <si>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</si>
  <si>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</si>
  <si>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</si>
  <si>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</si>
  <si>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</si>
  <si>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</si>
  <si>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</si>
  <si>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</si>
  <si>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</si>
  <si>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</si>
  <si>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</si>
  <si>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</si>
  <si>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</si>
  <si>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</si>
  <si>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</si>
  <si>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</si>
  <si>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</si>
  <si>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</si>
  <si>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</si>
  <si>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</si>
  <si>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</si>
  <si>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</si>
  <si>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</si>
  <si>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</si>
  <si>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</si>
  <si>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</si>
  <si>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</si>
  <si>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</si>
  <si>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</si>
  <si>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</si>
  <si>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</si>
  <si>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</si>
  <si>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</si>
  <si>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</si>
  <si>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</si>
  <si>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</si>
  <si>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</si>
  <si>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</si>
  <si>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</si>
  <si>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</si>
  <si>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</si>
  <si>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</si>
  <si>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</si>
  <si>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</si>
  <si>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</si>
  <si>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</si>
  <si>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</si>
  <si>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</si>
  <si>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</si>
  <si>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</si>
  <si>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</si>
  <si>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</si>
  <si>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</si>
  <si>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</si>
  <si>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</si>
  <si>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</si>
  <si>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</si>
  <si>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</si>
  <si>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</si>
  <si>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</si>
  <si>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</si>
  <si>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</si>
  <si>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</si>
  <si>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</si>
  <si>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</si>
  <si>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</si>
  <si>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</si>
  <si>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</si>
  <si>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</si>
  <si>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</si>
  <si>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</si>
  <si>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</si>
  <si>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</si>
  <si>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</si>
  <si>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</si>
  <si>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</si>
  <si>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</si>
  <si>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</si>
  <si>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</si>
  <si>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</si>
  <si>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</si>
  <si>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</si>
  <si>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</si>
  <si>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</si>
  <si>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</si>
  <si>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</si>
  <si>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</si>
  <si>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</si>
  <si>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</si>
  <si>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</si>
  <si>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</si>
  <si>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</si>
  <si>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</si>
  <si>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</si>
  <si>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</si>
  <si>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</si>
  <si>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</si>
  <si>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</si>
  <si>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</si>
  <si>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</si>
  <si>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</si>
  <si>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</si>
  <si>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</si>
  <si>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</si>
  <si>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</si>
  <si>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</si>
  <si>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</si>
  <si>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</si>
  <si>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</si>
  <si>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</si>
  <si>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</si>
  <si>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</si>
  <si>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</si>
  <si>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</si>
  <si>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</si>
  <si>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</si>
  <si>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</si>
  <si>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</si>
  <si>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</si>
  <si>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</si>
  <si>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</si>
  <si>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</si>
  <si>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</si>
  <si>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</si>
  <si>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</si>
  <si>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</si>
  <si>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</si>
  <si>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</si>
  <si>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</si>
  <si>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</si>
  <si>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</si>
  <si>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</si>
  <si>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</si>
  <si>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</si>
  <si>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</si>
  <si>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</si>
  <si>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</si>
  <si>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</si>
  <si>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</si>
  <si>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</si>
  <si>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</si>
  <si>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</si>
  <si>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</si>
  <si>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</si>
  <si>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</si>
  <si>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</si>
  <si>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</si>
  <si>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</si>
  <si>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</si>
  <si>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</si>
  <si>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</si>
  <si>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</si>
  <si>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</si>
  <si>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</si>
  <si>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</si>
  <si>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</si>
  <si>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</si>
  <si>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</si>
  <si>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</si>
  <si>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</si>
  <si>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</si>
  <si>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</si>
  <si>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</si>
  <si>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</si>
  <si>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</si>
  <si>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</si>
  <si>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</si>
  <si>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</si>
  <si>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</si>
  <si>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</si>
  <si>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</si>
  <si>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</si>
  <si>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</si>
  <si>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</si>
  <si>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</si>
  <si>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</si>
  <si>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</si>
  <si>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</si>
  <si>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</si>
  <si>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</si>
  <si>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</si>
  <si>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</si>
  <si>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</si>
  <si>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</si>
  <si>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</si>
  <si>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</si>
  <si>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</si>
  <si>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</si>
  <si>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</si>
  <si>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</si>
  <si>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</si>
  <si>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</si>
  <si>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</si>
  <si>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</si>
  <si>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</si>
  <si>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</si>
  <si>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</si>
  <si>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</si>
  <si>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</si>
  <si>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</si>
  <si>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</si>
  <si>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</si>
  <si>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</si>
  <si>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</si>
  <si>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</si>
  <si>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</si>
  <si>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</si>
  <si>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</si>
  <si>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</si>
  <si>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</si>
  <si>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</si>
  <si>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</si>
  <si>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</si>
  <si>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</si>
  <si>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</si>
  <si>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</si>
  <si>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</si>
  <si>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</si>
  <si>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</si>
  <si>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</si>
  <si>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</si>
  <si>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</si>
  <si>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</si>
  <si>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</si>
  <si>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</si>
  <si>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</si>
  <si>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</si>
  <si>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</si>
  <si>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</si>
  <si>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</si>
  <si>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</si>
  <si>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</si>
  <si>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</si>
  <si>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</si>
  <si>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</si>
  <si>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</si>
  <si>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</si>
  <si>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</si>
  <si>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</si>
  <si>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</si>
  <si>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</si>
  <si>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</si>
  <si>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</si>
  <si>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</si>
  <si>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</si>
  <si>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</si>
  <si>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</si>
  <si>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</si>
  <si>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</si>
  <si>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</si>
  <si>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</si>
  <si>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</si>
  <si>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</si>
  <si>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</si>
  <si>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</si>
  <si>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</si>
  <si>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</si>
  <si>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</si>
  <si>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</si>
  <si>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</si>
  <si>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</si>
  <si>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</si>
  <si>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</si>
  <si>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</si>
  <si>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</si>
  <si>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</si>
  <si>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</si>
  <si>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</si>
  <si>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</si>
  <si>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</si>
  <si>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</si>
  <si>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</si>
  <si>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</si>
  <si>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</si>
  <si>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</si>
  <si>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</si>
  <si>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</si>
  <si>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</si>
  <si>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</si>
  <si>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</si>
  <si>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</si>
  <si>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</si>
  <si>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</si>
  <si>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</si>
  <si>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</si>
  <si>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</si>
  <si>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</si>
  <si>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</si>
  <si>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</si>
  <si>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</si>
  <si>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</si>
  <si>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</si>
  <si>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</si>
  <si>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</si>
  <si>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</si>
  <si>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</si>
  <si>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</si>
  <si>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</si>
  <si>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</si>
  <si>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</si>
  <si>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</si>
  <si>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</si>
  <si>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</si>
  <si>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</si>
  <si>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</si>
  <si>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</si>
  <si>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</si>
  <si>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</si>
  <si>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</si>
  <si>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</si>
  <si>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</si>
  <si>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</si>
  <si>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</si>
  <si>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</si>
  <si>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</si>
  <si>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</si>
  <si>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</si>
  <si>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</si>
  <si>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</si>
  <si>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</si>
  <si>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</si>
  <si>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</si>
  <si>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</si>
  <si>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</si>
  <si>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</si>
  <si>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</si>
  <si>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</si>
  <si>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</si>
  <si>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</si>
  <si>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</si>
  <si>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</si>
  <si>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</si>
  <si>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</si>
  <si>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</si>
  <si>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</si>
  <si>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</si>
  <si>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</si>
  <si>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</si>
  <si>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</si>
  <si>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</si>
  <si>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</si>
  <si>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</si>
  <si>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</si>
  <si>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</si>
  <si>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</si>
  <si>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</si>
  <si>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</si>
  <si>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</si>
  <si>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</si>
  <si>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</si>
  <si>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</si>
  <si>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</si>
  <si>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</si>
  <si>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</si>
  <si>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</si>
  <si>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</si>
  <si>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</si>
  <si>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</si>
  <si>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</si>
  <si>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</si>
  <si>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</si>
  <si>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</si>
  <si>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</si>
  <si>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</si>
  <si>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</si>
  <si>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</si>
  <si>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</si>
  <si>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</si>
  <si>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</si>
  <si>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</si>
  <si>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</si>
  <si>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</si>
  <si>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</si>
  <si>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</si>
  <si>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</si>
  <si>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</si>
  <si>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</si>
  <si>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</si>
  <si>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</si>
  <si>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</si>
  <si>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</si>
  <si>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</si>
  <si>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</si>
  <si>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</si>
  <si>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</si>
  <si>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</si>
  <si>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</si>
  <si>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</si>
  <si>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</si>
  <si>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</si>
  <si>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</si>
  <si>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</si>
  <si>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</si>
  <si>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</si>
  <si>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</si>
  <si>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</si>
  <si>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</si>
  <si>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</si>
  <si>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</si>
  <si>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</si>
  <si>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</si>
  <si>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</si>
  <si>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</si>
  <si>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</si>
  <si>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</si>
  <si>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</si>
  <si>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</si>
  <si>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</si>
  <si>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</si>
  <si>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</si>
  <si>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</si>
  <si>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</si>
  <si>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</si>
  <si>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</si>
  <si>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</si>
  <si>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</si>
  <si>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</si>
  <si>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</si>
  <si>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</si>
  <si>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</si>
  <si>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</si>
  <si>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</si>
  <si>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</si>
  <si>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</si>
  <si>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</si>
  <si>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</si>
  <si>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</si>
  <si>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</si>
  <si>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</si>
  <si>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</si>
  <si>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</si>
  <si>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</si>
  <si>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</si>
  <si>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</si>
  <si>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</si>
  <si>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</si>
  <si>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</si>
  <si>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</si>
  <si>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</si>
  <si>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</si>
  <si>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</si>
  <si>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</si>
  <si>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</si>
  <si>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</si>
  <si>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</si>
  <si>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</si>
  <si>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</si>
  <si>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</si>
  <si>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</si>
  <si>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</si>
  <si>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</si>
  <si>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</si>
  <si>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</si>
  <si>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</si>
  <si>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</si>
  <si>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</si>
  <si>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</si>
  <si>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</si>
  <si>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</si>
  <si>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</si>
  <si>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</si>
  <si>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</si>
  <si>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</si>
  <si>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</si>
  <si>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</si>
  <si>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</si>
  <si>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</si>
  <si>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</si>
  <si>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</si>
  <si>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</si>
  <si>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</si>
  <si>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</si>
  <si>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</si>
  <si>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</si>
  <si>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</si>
  <si>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</si>
  <si>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</si>
  <si>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</si>
  <si>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</si>
  <si>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</si>
  <si>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</si>
  <si>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</si>
  <si>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</si>
  <si>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</si>
  <si>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</si>
  <si>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</si>
  <si>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</si>
  <si>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</si>
  <si>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</si>
  <si>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</si>
  <si>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</si>
  <si>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</si>
  <si>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</si>
  <si>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</si>
  <si>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</si>
  <si>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</si>
  <si>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</si>
  <si>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</si>
  <si>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</si>
  <si>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</si>
  <si>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</si>
  <si>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</si>
  <si>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</si>
  <si>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</si>
  <si>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</si>
  <si>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</si>
  <si>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</si>
  <si>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</si>
  <si>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</si>
  <si>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</si>
  <si>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</si>
  <si>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</si>
  <si>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</si>
  <si>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</si>
  <si>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</si>
  <si>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</si>
  <si>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</si>
  <si>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</si>
  <si>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</si>
  <si>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</si>
  <si>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</si>
  <si>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</si>
  <si>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</si>
  <si>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</si>
  <si>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</si>
  <si>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</si>
  <si>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</si>
  <si>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</si>
  <si>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</si>
  <si>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</si>
  <si>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</si>
  <si>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</si>
  <si>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</si>
  <si>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</si>
  <si>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</si>
  <si>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</si>
  <si>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</si>
  <si>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</si>
  <si>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</si>
  <si>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</si>
  <si>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</si>
  <si>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</si>
  <si>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</si>
  <si>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</si>
  <si>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</si>
  <si>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</si>
  <si>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</si>
  <si>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</si>
  <si>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</si>
  <si>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</si>
  <si>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</si>
  <si>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</si>
  <si>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</si>
  <si>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</si>
  <si>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</si>
  <si>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</si>
  <si>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</si>
  <si>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</si>
  <si>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</si>
  <si>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</si>
  <si>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</si>
  <si>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</si>
  <si>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</si>
  <si>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</si>
  <si>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</si>
  <si>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</si>
  <si>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</si>
  <si>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</si>
  <si>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</si>
  <si>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</si>
  <si>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</si>
  <si>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</si>
  <si>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</si>
  <si>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</si>
  <si>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</si>
  <si>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</si>
  <si>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</si>
  <si>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</si>
  <si>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</si>
  <si>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</si>
  <si>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</si>
  <si>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</si>
  <si>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</si>
  <si>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</si>
  <si>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</si>
  <si>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</si>
  <si>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</si>
  <si>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</si>
  <si>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</si>
  <si>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</si>
  <si>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</si>
  <si>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</si>
  <si>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</si>
  <si>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</si>
  <si>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</si>
  <si>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</si>
  <si>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</si>
  <si>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</si>
  <si>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</si>
  <si>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</si>
  <si>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</si>
  <si>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</si>
  <si>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</si>
  <si>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</si>
  <si>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</si>
  <si>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</si>
  <si>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</si>
  <si>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</si>
  <si>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</si>
  <si>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</si>
  <si>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</si>
  <si>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</si>
  <si>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</si>
  <si>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</si>
  <si>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</si>
  <si>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</si>
  <si>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</si>
  <si>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</si>
  <si>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</si>
  <si>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</si>
  <si>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</si>
  <si>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</si>
  <si>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</si>
  <si>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</si>
  <si>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</si>
  <si>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</si>
  <si>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</si>
  <si>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</si>
  <si>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</si>
  <si>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</si>
  <si>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</si>
  <si>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</si>
  <si>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</si>
  <si>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</si>
  <si>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</si>
  <si>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</si>
  <si>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</si>
  <si>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</si>
  <si>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</si>
  <si>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</si>
  <si>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</si>
  <si>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</si>
  <si>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</si>
  <si>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</si>
  <si>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</si>
  <si>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</si>
  <si>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</si>
  <si>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</si>
  <si>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</si>
  <si>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</si>
  <si>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</si>
  <si>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</si>
  <si>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</si>
  <si>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</si>
  <si>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</si>
  <si>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</si>
  <si>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</si>
  <si>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</si>
  <si>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</si>
  <si>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</si>
  <si>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</si>
  <si>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</si>
  <si>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</si>
  <si>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</si>
  <si>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</si>
  <si>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</si>
  <si>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</si>
  <si>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</si>
  <si>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</si>
  <si>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</si>
  <si>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</si>
  <si>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</si>
  <si>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</si>
  <si>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</si>
  <si>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</si>
  <si>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</si>
  <si>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</si>
  <si>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</si>
  <si>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</si>
  <si>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</si>
  <si>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</si>
  <si>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</si>
  <si>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</si>
  <si>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</si>
  <si>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</si>
  <si>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</si>
  <si>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</si>
  <si>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</si>
  <si>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</si>
  <si>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</si>
  <si>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</si>
  <si>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</si>
  <si>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</si>
  <si>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</si>
  <si>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</si>
  <si>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</si>
  <si>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</si>
  <si>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</si>
  <si>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</si>
  <si>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</si>
  <si>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</si>
  <si>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</si>
  <si>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</si>
  <si>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</si>
  <si>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</si>
  <si>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</si>
  <si>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</si>
  <si>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</si>
  <si>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</si>
  <si>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</si>
  <si>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</si>
  <si>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</si>
  <si>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</si>
  <si>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</si>
  <si>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</si>
  <si>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</si>
  <si>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</si>
  <si>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</si>
  <si>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</si>
  <si>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</si>
  <si>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</si>
  <si>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</si>
  <si>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</si>
  <si>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</si>
  <si>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</si>
  <si>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</si>
  <si>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</si>
  <si>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</si>
  <si>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</si>
  <si>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</si>
  <si>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</si>
  <si>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</si>
  <si>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</si>
  <si>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</si>
  <si>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</si>
  <si>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</si>
  <si>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</si>
  <si>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</si>
  <si>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</si>
  <si>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</si>
  <si>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</si>
  <si>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</si>
  <si>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</si>
  <si>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</si>
  <si>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</si>
  <si>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</si>
  <si>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</si>
  <si>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</si>
  <si>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</si>
  <si>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</si>
  <si>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</si>
  <si>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</si>
  <si>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</si>
  <si>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</si>
  <si>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</si>
  <si>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</si>
  <si>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</si>
  <si>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</si>
  <si>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</si>
  <si>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</si>
  <si>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</si>
  <si>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</si>
  <si>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</si>
  <si>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</si>
  <si>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</si>
  <si>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</si>
  <si>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</si>
  <si>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</si>
  <si>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</si>
  <si>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</si>
  <si>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</si>
  <si>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</si>
  <si>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</si>
  <si>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</si>
  <si>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</si>
  <si>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</si>
  <si>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</si>
  <si>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</si>
  <si>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</si>
  <si>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</si>
  <si>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</si>
  <si>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</si>
  <si>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</si>
  <si>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</si>
  <si>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</si>
  <si>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</si>
  <si>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</si>
  <si>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</si>
  <si>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</si>
  <si>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</si>
  <si>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</si>
  <si>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</si>
  <si>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</si>
  <si>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</si>
  <si>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</si>
  <si>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</si>
  <si>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</si>
  <si>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</si>
  <si>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</si>
  <si>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</si>
  <si>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</si>
  <si>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</si>
  <si>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</si>
  <si>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</si>
  <si>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</si>
  <si>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</si>
  <si>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</si>
  <si>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</si>
  <si>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</si>
  <si>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</si>
  <si>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</si>
  <si>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</si>
  <si>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</si>
  <si>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</si>
  <si>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</si>
  <si>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</si>
  <si>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</si>
  <si>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</si>
  <si>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</si>
  <si>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</si>
  <si>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</si>
  <si>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</si>
  <si>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</si>
  <si>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</si>
  <si>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</si>
  <si>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</si>
  <si>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</si>
  <si>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</si>
  <si>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</si>
  <si>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</si>
  <si>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</si>
  <si>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</si>
  <si>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</si>
  <si>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</si>
  <si>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</si>
  <si>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</si>
  <si>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</si>
  <si>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</si>
  <si>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</si>
  <si>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</si>
  <si>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</si>
  <si>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</si>
  <si>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</si>
  <si>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</si>
  <si>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</si>
  <si>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</si>
  <si>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</si>
  <si>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</si>
  <si>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</si>
  <si>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</si>
  <si>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</si>
  <si>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</si>
  <si>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</si>
  <si>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</si>
  <si>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</si>
  <si>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</si>
  <si>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</si>
  <si>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</si>
  <si>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</si>
  <si>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</si>
  <si>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</si>
  <si>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</si>
  <si>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</si>
  <si>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</si>
  <si>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</si>
  <si>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</si>
  <si>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</si>
  <si>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</si>
  <si>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</si>
  <si>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</si>
  <si>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</si>
  <si>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</si>
  <si>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</si>
  <si>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</si>
  <si>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</si>
  <si>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</si>
  <si>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</si>
  <si>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</si>
  <si>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</si>
  <si>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</si>
  <si>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</si>
  <si>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</si>
  <si>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</si>
  <si>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</si>
  <si>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</si>
  <si>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</si>
  <si>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</si>
  <si>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</si>
  <si>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</si>
  <si>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</si>
  <si>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</si>
  <si>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</si>
  <si>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</si>
  <si>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</si>
  <si>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</si>
  <si>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</si>
  <si>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</si>
  <si>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</si>
  <si>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</si>
  <si>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</si>
  <si>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</si>
  <si>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</si>
  <si>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</si>
  <si>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</si>
  <si>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</si>
  <si>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</si>
  <si>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</si>
  <si>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</si>
  <si>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</si>
  <si>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</si>
  <si>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</si>
  <si>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</si>
  <si>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</si>
  <si>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</si>
  <si>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</si>
  <si>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</si>
  <si>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</si>
  <si>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</si>
  <si>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</si>
  <si>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</si>
  <si>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</si>
  <si>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</si>
  <si>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</si>
  <si>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</si>
  <si>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</si>
  <si>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</si>
  <si>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</si>
  <si>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</si>
  <si>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</si>
  <si>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</si>
  <si>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</si>
  <si>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</si>
  <si>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</si>
  <si>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</si>
  <si>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</si>
  <si>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</si>
  <si>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</si>
  <si>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</si>
  <si>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</si>
  <si>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</si>
  <si>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</si>
  <si>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</si>
  <si>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</si>
  <si>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</si>
  <si>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</si>
  <si>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</si>
  <si>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</si>
  <si>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</si>
  <si>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</si>
  <si>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</si>
  <si>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</si>
  <si>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</si>
  <si>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</si>
  <si>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</si>
  <si>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</si>
  <si>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</si>
  <si>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</si>
  <si>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</si>
  <si>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</si>
  <si>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</si>
  <si>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</si>
  <si>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</si>
  <si>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</si>
  <si>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</si>
  <si>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</si>
  <si>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</si>
  <si>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</si>
  <si>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</si>
  <si>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</si>
  <si>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</si>
  <si>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</si>
  <si>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</si>
  <si>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</si>
  <si>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</si>
  <si>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</si>
  <si>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</si>
  <si>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</si>
  <si>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</si>
  <si>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</si>
  <si>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</si>
  <si>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</si>
  <si>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</si>
  <si>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</si>
  <si>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</si>
  <si>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</si>
  <si>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</si>
  <si>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</si>
  <si>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</si>
  <si>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</si>
  <si>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</si>
  <si>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</si>
  <si>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</si>
  <si>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</si>
  <si>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</si>
  <si>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</si>
  <si>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</si>
  <si>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</si>
  <si>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</si>
  <si>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</si>
  <si>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</si>
  <si>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</si>
  <si>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</si>
  <si>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</si>
  <si>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</si>
  <si>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</si>
  <si>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</si>
  <si>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</si>
  <si>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</si>
  <si>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</si>
  <si>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</si>
  <si>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</si>
  <si>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</si>
  <si>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</si>
  <si>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</si>
  <si>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</si>
  <si>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</si>
  <si>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</si>
  <si>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</si>
  <si>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</si>
  <si>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</si>
  <si>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</si>
  <si>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</si>
  <si>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</si>
  <si>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</si>
  <si>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</si>
  <si>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</si>
  <si>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</si>
  <si>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</si>
  <si>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</si>
  <si>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</si>
  <si>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</si>
  <si>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</si>
  <si>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</si>
  <si>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</si>
  <si>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</si>
  <si>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</si>
  <si>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</si>
  <si>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</si>
  <si>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</si>
  <si>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</si>
  <si>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</si>
  <si>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</si>
  <si>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</si>
  <si>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</si>
  <si>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</si>
  <si>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</si>
  <si>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</si>
  <si>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</si>
  <si>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</si>
  <si>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</si>
  <si>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</si>
  <si>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</si>
  <si>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</si>
  <si>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</si>
  <si>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</si>
  <si>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</si>
  <si>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</si>
  <si>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</si>
  <si>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</si>
  <si>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</si>
  <si>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</si>
  <si>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</si>
  <si>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</si>
  <si>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</si>
  <si>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</si>
  <si>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</si>
  <si>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</si>
  <si>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</si>
  <si>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</si>
  <si>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</si>
  <si>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</si>
  <si>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</si>
  <si>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</si>
  <si>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</si>
  <si>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</si>
  <si>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</si>
  <si>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</si>
  <si>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</si>
  <si>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</si>
  <si>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</si>
  <si>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</si>
  <si>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</si>
  <si>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</si>
  <si>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</si>
  <si>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</si>
  <si>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</si>
  <si>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</si>
  <si>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</si>
  <si>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</si>
  <si>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</si>
  <si>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</si>
  <si>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</si>
  <si>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</si>
  <si>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</si>
  <si>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</si>
  <si>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</si>
  <si>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</si>
  <si>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</si>
  <si>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</si>
  <si>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</si>
  <si>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</si>
  <si>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</si>
  <si>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</si>
  <si>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</si>
  <si>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</si>
  <si>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</si>
  <si>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</si>
  <si>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</si>
  <si>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</si>
  <si>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</si>
  <si>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</si>
  <si>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</si>
  <si>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</si>
  <si>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</si>
  <si>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</si>
  <si>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</si>
  <si>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</si>
  <si>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</si>
  <si>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</si>
  <si>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</si>
  <si>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</si>
  <si>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</si>
  <si>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</si>
  <si>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</si>
  <si>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</si>
  <si>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</si>
  <si>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</si>
  <si>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</si>
  <si>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</si>
  <si>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</si>
  <si>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</si>
  <si>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</si>
  <si>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</si>
  <si>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</si>
  <si>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</si>
  <si>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</si>
  <si>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</si>
  <si>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</si>
  <si>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</si>
  <si>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</si>
  <si>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</si>
  <si>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</si>
  <si>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</si>
  <si>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</si>
  <si>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</si>
  <si>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</si>
  <si>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</si>
  <si>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</si>
  <si>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</si>
  <si>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</si>
  <si>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</si>
  <si>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</si>
  <si>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</si>
  <si>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</si>
  <si>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</si>
  <si>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</si>
  <si>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</si>
  <si>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</si>
  <si>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</si>
  <si>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</si>
  <si>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</si>
  <si>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</si>
  <si>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</si>
  <si>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</si>
  <si>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</si>
  <si>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</si>
  <si>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</si>
  <si>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</si>
  <si>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</si>
  <si>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</si>
  <si>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</si>
  <si>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</si>
  <si>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</si>
  <si>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</si>
  <si>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</si>
  <si>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</si>
  <si>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</si>
  <si>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</si>
  <si>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</si>
  <si>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</si>
  <si>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</si>
  <si>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</si>
  <si>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</si>
  <si>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</si>
  <si>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</si>
  <si>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</si>
  <si>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</si>
  <si>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</si>
  <si>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</si>
  <si>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</si>
  <si>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</si>
  <si>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</si>
  <si>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</si>
  <si>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</si>
  <si>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</si>
  <si>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</si>
  <si>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</si>
  <si>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</si>
  <si>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</si>
  <si>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</si>
  <si>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</si>
  <si>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</si>
  <si>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</si>
  <si>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</si>
  <si>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</si>
  <si>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</si>
  <si>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</si>
  <si>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</si>
  <si>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</si>
  <si>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</si>
  <si>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</si>
  <si>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</si>
  <si>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</si>
  <si>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</si>
  <si>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</si>
  <si>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</si>
  <si>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</si>
  <si>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</si>
  <si>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</si>
  <si>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</si>
  <si>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</si>
  <si>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</si>
  <si>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</si>
  <si>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</si>
  <si>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</si>
  <si>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</si>
  <si>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</si>
  <si>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</si>
  <si>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</si>
  <si>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</si>
  <si>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</si>
  <si>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</si>
  <si>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</si>
  <si>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</si>
  <si>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</si>
  <si>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</si>
  <si>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</si>
  <si>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</si>
  <si>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</si>
  <si>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</si>
  <si>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</si>
  <si>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</si>
  <si>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</si>
  <si>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</si>
  <si>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</si>
  <si>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</si>
  <si>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</si>
  <si>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</si>
  <si>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</si>
  <si>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</si>
  <si>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</si>
  <si>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</si>
  <si>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</si>
  <si>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</si>
  <si>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</si>
  <si>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</si>
  <si>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</si>
  <si>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</si>
  <si>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</si>
  <si>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</si>
  <si>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</si>
  <si>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</si>
  <si>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</si>
  <si>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</si>
  <si>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</si>
  <si>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</si>
  <si>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</si>
  <si>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</si>
  <si>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</si>
  <si>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</si>
  <si>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</si>
  <si>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</si>
  <si>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</si>
  <si>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</si>
  <si>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</si>
  <si>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</si>
  <si>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</si>
  <si>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</si>
  <si>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</si>
  <si>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</si>
  <si>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</si>
  <si>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</si>
  <si>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</si>
  <si>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</si>
  <si>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</si>
  <si>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</si>
  <si>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</si>
  <si>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</si>
  <si>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</si>
  <si>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</si>
  <si>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</si>
  <si>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</si>
  <si>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</si>
  <si>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</si>
  <si>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</si>
  <si>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</si>
  <si>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</si>
  <si>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</si>
  <si>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</si>
  <si>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</si>
  <si>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</si>
  <si>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</si>
  <si>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</si>
  <si>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</si>
  <si>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</si>
  <si>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</si>
  <si>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</si>
  <si>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</si>
  <si>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</si>
  <si>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</si>
  <si>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</si>
  <si>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</si>
  <si>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</si>
  <si>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</si>
  <si>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</si>
  <si>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</si>
  <si>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</si>
  <si>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</si>
  <si>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</si>
  <si>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</si>
  <si>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</si>
  <si>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</si>
  <si>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</si>
  <si>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</si>
  <si>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</si>
  <si>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</si>
  <si>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</si>
  <si>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</si>
  <si>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</si>
  <si>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</si>
  <si>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</si>
  <si>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</si>
  <si>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</si>
  <si>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</si>
  <si>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</si>
  <si>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</si>
  <si>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</si>
  <si>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</si>
  <si>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</si>
  <si>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</si>
  <si>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</si>
  <si>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</si>
  <si>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</si>
  <si>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</si>
  <si>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</si>
  <si>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</si>
  <si>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</si>
  <si>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</si>
  <si>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</si>
  <si>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</si>
  <si>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</si>
  <si>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</si>
  <si>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</si>
  <si>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</si>
  <si>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</si>
  <si>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</si>
  <si>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</si>
  <si>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</si>
  <si>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</si>
  <si>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</si>
  <si>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</si>
  <si>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</si>
  <si>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</si>
  <si>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</si>
  <si>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</si>
  <si>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</si>
  <si>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</si>
  <si>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</si>
  <si>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</si>
  <si>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</si>
  <si>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</si>
  <si>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</si>
  <si>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</si>
  <si>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</si>
  <si>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</si>
  <si>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</si>
  <si>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</si>
  <si>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</si>
  <si>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</si>
  <si>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</si>
  <si>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</si>
  <si>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</si>
  <si>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</si>
  <si>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</si>
  <si>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</si>
  <si>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</si>
  <si>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</si>
  <si>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</si>
  <si>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</si>
  <si>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</si>
  <si>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</si>
  <si>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</si>
  <si>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</si>
  <si>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</si>
  <si>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</si>
  <si>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</si>
  <si>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</si>
  <si>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</si>
  <si>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</si>
  <si>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</si>
  <si>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</si>
  <si>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</si>
  <si>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</si>
  <si>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</si>
  <si>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</si>
  <si>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</si>
  <si>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</si>
  <si>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</si>
  <si>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</si>
  <si>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</si>
  <si>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</si>
  <si>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</si>
  <si>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</si>
  <si>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</si>
  <si>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</si>
  <si>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</si>
  <si>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</si>
  <si>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</si>
  <si>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</si>
  <si>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</si>
  <si>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</si>
  <si>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</si>
  <si>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</si>
  <si>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</si>
  <si>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</si>
  <si>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</si>
  <si>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</si>
  <si>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</si>
  <si>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</si>
  <si>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</si>
  <si>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</si>
  <si>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</si>
  <si>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</si>
  <si>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</si>
  <si>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</si>
  <si>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</si>
  <si>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</si>
  <si>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</si>
  <si>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</si>
  <si>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</si>
  <si>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</si>
  <si>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</si>
  <si>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</si>
  <si>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</si>
  <si>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</si>
  <si>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</si>
  <si>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</si>
  <si>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</si>
  <si>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</si>
  <si>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</si>
  <si>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</si>
  <si>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</si>
  <si>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</si>
  <si>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</si>
  <si>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</si>
  <si>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</si>
  <si>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</si>
  <si>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</si>
  <si>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</si>
  <si>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</si>
  <si>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</si>
  <si>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</si>
  <si>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</si>
  <si>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</si>
  <si>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</si>
  <si>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</si>
  <si>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</si>
  <si>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</si>
  <si>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</si>
  <si>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</si>
  <si>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</si>
  <si>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</si>
  <si>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</si>
  <si>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</si>
  <si>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</si>
  <si>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</si>
  <si>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</si>
  <si>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</si>
  <si>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</si>
  <si>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</si>
  <si>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</si>
  <si>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</si>
  <si>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</si>
  <si>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</si>
  <si>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</si>
  <si>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</si>
  <si>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</si>
  <si>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</si>
  <si>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</si>
  <si>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</si>
  <si>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</si>
  <si>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</si>
  <si>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</si>
  <si>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</si>
  <si>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</si>
  <si>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</si>
  <si>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</si>
  <si>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</si>
  <si>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</si>
  <si>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</si>
  <si>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</si>
  <si>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</si>
  <si>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</si>
  <si>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</si>
  <si>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</si>
  <si>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</si>
  <si>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</si>
  <si>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</si>
  <si>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</si>
  <si>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</si>
  <si>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</si>
  <si>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</si>
  <si>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</si>
  <si>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</si>
  <si>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</si>
  <si>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</si>
  <si>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</si>
  <si>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</si>
  <si>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</si>
  <si>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</si>
  <si>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</si>
  <si>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</si>
  <si>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</si>
  <si>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</si>
  <si>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</si>
  <si>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</si>
  <si>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</si>
  <si>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</si>
  <si>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</si>
  <si>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</si>
  <si>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</si>
  <si>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</si>
  <si>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</si>
  <si>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</si>
  <si>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</si>
  <si>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</si>
  <si>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</si>
  <si>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</si>
  <si>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</si>
  <si>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</si>
  <si>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</si>
  <si>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</si>
  <si>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</si>
  <si>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</si>
  <si>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</si>
  <si>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</si>
  <si>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</si>
  <si>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</si>
  <si>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</si>
  <si>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</si>
  <si>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</si>
  <si>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</si>
  <si>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</si>
  <si>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</si>
  <si>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</si>
  <si>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</si>
  <si>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</si>
  <si>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</si>
  <si>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</si>
  <si>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</si>
  <si>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</si>
  <si>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</si>
  <si>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</si>
  <si>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</si>
  <si>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</si>
  <si>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</si>
  <si>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</si>
  <si>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</si>
  <si>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</si>
  <si>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</si>
  <si>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</si>
  <si>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</si>
  <si>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</si>
  <si>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</si>
  <si>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</si>
  <si>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</si>
  <si>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</si>
  <si>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</si>
  <si>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</si>
  <si>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</si>
  <si>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</si>
  <si>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</si>
  <si>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</si>
  <si>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</si>
  <si>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</si>
  <si>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</si>
  <si>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</si>
  <si>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</si>
  <si>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</si>
  <si>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</si>
  <si>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</si>
  <si>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</si>
  <si>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</si>
  <si>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</si>
  <si>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</si>
  <si>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</si>
  <si>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</si>
  <si>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</si>
  <si>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</si>
  <si>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</si>
  <si>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</si>
  <si>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</si>
  <si>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</si>
  <si>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</si>
  <si>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</si>
  <si>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</si>
  <si>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</si>
  <si>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</si>
  <si>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</si>
  <si>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</si>
  <si>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</si>
  <si>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</si>
  <si>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</si>
  <si>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</si>
  <si>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</si>
  <si>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</si>
  <si>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</si>
  <si>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</si>
  <si>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</si>
  <si>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</si>
  <si>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</si>
  <si>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</si>
  <si>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</si>
  <si>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</si>
  <si>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</si>
  <si>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</si>
  <si>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</si>
  <si>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</si>
  <si>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</si>
  <si>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</si>
  <si>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</si>
  <si>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</si>
  <si>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</si>
  <si>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</si>
  <si>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</si>
  <si>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</si>
  <si>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</si>
  <si>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</si>
  <si>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</si>
  <si>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</si>
  <si>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</si>
  <si>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</si>
  <si>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</si>
  <si>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</si>
  <si>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</si>
  <si>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</si>
  <si>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</si>
  <si>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</si>
  <si>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</si>
  <si>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</si>
  <si>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</si>
  <si>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</si>
  <si>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</si>
  <si>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</si>
  <si>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</si>
  <si>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</si>
  <si>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</si>
  <si>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</si>
  <si>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</si>
  <si>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</si>
  <si>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</si>
  <si>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</si>
  <si>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</si>
  <si>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</si>
  <si>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</si>
  <si>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</si>
  <si>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</si>
  <si>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</si>
  <si>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</si>
  <si>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</si>
  <si>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</si>
  <si>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</si>
  <si>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</si>
  <si>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</si>
  <si>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</si>
  <si>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</si>
  <si>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</si>
  <si>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</si>
  <si>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</si>
  <si>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</si>
  <si>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</si>
  <si>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</si>
  <si>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</si>
  <si>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</si>
  <si>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</si>
  <si>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</si>
  <si>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</si>
  <si>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</si>
  <si>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</si>
  <si>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</si>
  <si>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</si>
  <si>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</si>
  <si>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</si>
  <si>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</si>
  <si>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</si>
  <si>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</si>
  <si>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</si>
  <si>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</si>
  <si>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</si>
  <si>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</si>
  <si>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</si>
  <si>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</si>
  <si>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</si>
  <si>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</si>
  <si>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</si>
  <si>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</si>
  <si>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</si>
  <si>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</si>
  <si>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</si>
  <si>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</si>
  <si>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</si>
  <si>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</si>
  <si>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</si>
  <si>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</si>
  <si>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</si>
  <si>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</si>
  <si>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</si>
  <si>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</si>
  <si>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</si>
  <si>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</si>
  <si>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</si>
  <si>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</si>
  <si>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</si>
  <si>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</si>
  <si>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</si>
  <si>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</si>
  <si>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</si>
  <si>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</si>
  <si>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</si>
  <si>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</si>
  <si>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</si>
  <si>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</si>
  <si>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</si>
  <si>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</si>
  <si>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</si>
  <si>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</si>
  <si>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</si>
  <si>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</si>
  <si>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</si>
  <si>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</si>
  <si>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</si>
  <si>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</si>
  <si>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</si>
  <si>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</si>
  <si>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</si>
  <si>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</si>
  <si>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</si>
  <si>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</si>
  <si>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</si>
  <si>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</si>
  <si>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</si>
  <si>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</si>
  <si>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</si>
  <si>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</si>
  <si>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</si>
  <si>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</si>
  <si>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</si>
  <si>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</si>
  <si>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</si>
  <si>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</si>
  <si>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</si>
  <si>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</si>
  <si>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</si>
  <si>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</si>
  <si>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</si>
  <si>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</si>
  <si>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</si>
  <si>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</si>
  <si>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</si>
  <si>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</si>
  <si>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</si>
  <si>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</si>
  <si>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</si>
  <si>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</si>
  <si>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</si>
  <si>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</si>
  <si>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</si>
  <si>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</si>
  <si>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</si>
  <si>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</si>
  <si>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</si>
  <si>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</si>
  <si>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</si>
  <si>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</si>
  <si>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</si>
  <si>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</si>
  <si>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</si>
  <si>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</si>
  <si>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</si>
  <si>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</si>
  <si>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</si>
  <si>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</si>
  <si>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</si>
  <si>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</si>
  <si>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</si>
  <si>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</si>
  <si>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</si>
  <si>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</si>
  <si>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</si>
  <si>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</si>
  <si>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</si>
  <si>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</si>
  <si>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</si>
  <si>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</si>
  <si>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</si>
  <si>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</si>
  <si>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</si>
  <si>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</si>
  <si>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</si>
  <si>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</si>
  <si>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</si>
  <si>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</si>
  <si>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</si>
  <si>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</si>
  <si>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</si>
  <si>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</si>
  <si>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</si>
  <si>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</si>
  <si>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</si>
  <si>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</si>
  <si>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</si>
  <si>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</si>
  <si>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</si>
  <si>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</si>
  <si>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</si>
  <si>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</si>
  <si>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</si>
  <si>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</si>
  <si>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</si>
  <si>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</si>
  <si>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</si>
  <si>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</si>
  <si>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</si>
  <si>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</si>
  <si>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</si>
  <si>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</si>
  <si>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</si>
  <si>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</si>
  <si>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</si>
  <si>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</si>
  <si>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</si>
  <si>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</si>
  <si>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</si>
  <si>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</si>
  <si>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</si>
  <si>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</si>
  <si>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</si>
  <si>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</si>
  <si>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</si>
  <si>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</si>
  <si>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</si>
  <si>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</si>
  <si>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</si>
  <si>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</si>
  <si>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</si>
  <si>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</si>
  <si>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</si>
  <si>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</si>
  <si>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</si>
  <si>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</si>
  <si>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</si>
  <si>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</si>
  <si>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</si>
  <si>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</si>
  <si>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</si>
  <si>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</si>
  <si>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</si>
  <si>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</si>
  <si>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</si>
  <si>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</si>
  <si>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</si>
  <si>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</si>
  <si>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</si>
  <si>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</si>
  <si>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</si>
  <si>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</si>
  <si>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</si>
  <si>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</si>
  <si>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</si>
  <si>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</si>
  <si>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</si>
  <si>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</si>
  <si>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</si>
  <si>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</si>
  <si>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</si>
  <si>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</si>
  <si>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</si>
  <si>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</si>
  <si>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</si>
  <si>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</si>
  <si>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</si>
  <si>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</si>
  <si>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</si>
  <si>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</si>
  <si>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</si>
  <si>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</si>
  <si>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</si>
  <si>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</si>
  <si>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</si>
  <si>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</si>
  <si>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</si>
  <si>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</si>
  <si>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</si>
  <si>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</si>
  <si>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</si>
  <si>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</si>
  <si>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</si>
  <si>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</si>
  <si>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</si>
  <si>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</si>
  <si>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</si>
  <si>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</si>
  <si>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</si>
  <si>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</si>
  <si>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</si>
  <si>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</si>
  <si>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</si>
  <si>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</si>
  <si>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</si>
  <si>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</si>
  <si>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</si>
  <si>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</si>
  <si>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</si>
  <si>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</si>
  <si>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</si>
  <si>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</si>
  <si>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</si>
  <si>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</si>
  <si>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</si>
  <si>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</si>
  <si>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</si>
  <si>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</si>
  <si>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</si>
  <si>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</si>
  <si>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</si>
  <si>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</si>
  <si>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</si>
  <si>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</si>
  <si>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</si>
  <si>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</si>
  <si>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</si>
  <si>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</si>
  <si>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</si>
  <si>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</si>
  <si>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</si>
  <si>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</si>
  <si>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</si>
  <si>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</si>
  <si>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</si>
  <si>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</si>
  <si>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</si>
  <si>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</si>
  <si>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</si>
  <si>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</si>
  <si>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</si>
  <si>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</si>
  <si>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</si>
  <si>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</si>
  <si>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</si>
  <si>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</si>
  <si>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</si>
  <si>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</si>
  <si>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</si>
  <si>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</si>
  <si>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</si>
  <si>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</si>
  <si>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</si>
  <si>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</si>
  <si>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</si>
  <si>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</si>
  <si>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</si>
  <si>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</si>
  <si>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</si>
  <si>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</si>
  <si>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</si>
  <si>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</si>
  <si>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</si>
  <si>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</si>
  <si>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</si>
  <si>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</si>
  <si>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</si>
  <si>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</si>
  <si>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</si>
  <si>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</si>
  <si>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</si>
  <si>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</si>
  <si>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</si>
  <si>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</si>
  <si>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</si>
  <si>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</si>
  <si>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</si>
  <si>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</si>
  <si>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</si>
  <si>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</si>
  <si>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</si>
  <si>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</si>
  <si>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</si>
  <si>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</si>
  <si>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</si>
  <si>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</si>
  <si>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</si>
  <si>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</si>
  <si>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</si>
  <si>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</si>
  <si>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</si>
  <si>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</si>
  <si>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</si>
  <si>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</si>
  <si>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</si>
  <si>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</si>
  <si>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</si>
  <si>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</si>
  <si>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</si>
  <si>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</si>
  <si>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</si>
  <si>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</si>
  <si>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</si>
  <si>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</si>
  <si>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</si>
  <si>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</si>
  <si>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</si>
  <si>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</si>
  <si>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</si>
  <si>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</si>
  <si>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</si>
  <si>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</si>
  <si>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</si>
  <si>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</si>
  <si>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</si>
  <si>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</si>
  <si>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</si>
  <si>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</si>
  <si>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</si>
  <si>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</si>
  <si>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</si>
  <si>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</si>
  <si>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</si>
  <si>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</si>
  <si>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</si>
  <si>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</si>
  <si>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</si>
  <si>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</si>
  <si>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</si>
  <si>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</si>
  <si>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</si>
  <si>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</si>
  <si>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</si>
  <si>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</si>
  <si>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</si>
  <si>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</si>
  <si>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</si>
  <si>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</si>
  <si>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</si>
  <si>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</si>
  <si>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</si>
  <si>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</si>
  <si>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</si>
  <si>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</si>
  <si>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</si>
  <si>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</si>
  <si>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</si>
  <si>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</si>
  <si>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</si>
  <si>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</si>
  <si>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</si>
  <si>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</si>
  <si>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</si>
  <si>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</si>
  <si>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</si>
  <si>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</si>
  <si>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</si>
  <si>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</si>
  <si>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</si>
  <si>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</si>
  <si>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</si>
  <si>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</si>
  <si>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</si>
  <si>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</si>
  <si>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</si>
  <si>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</si>
  <si>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</si>
  <si>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</si>
  <si>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</si>
  <si>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</si>
  <si>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</si>
  <si>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</si>
  <si>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</si>
  <si>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</si>
  <si>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</si>
  <si>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</si>
  <si>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</si>
  <si>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</si>
  <si>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</si>
  <si>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</si>
  <si>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</si>
  <si>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</si>
  <si>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</si>
  <si>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</si>
  <si>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</si>
  <si>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</si>
  <si>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</si>
  <si>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</si>
  <si>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</si>
  <si>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</si>
  <si>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</si>
  <si>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</si>
  <si>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</si>
  <si>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</si>
  <si>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</si>
  <si>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</si>
  <si>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</si>
  <si>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</si>
  <si>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</si>
  <si>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</si>
  <si>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</si>
  <si>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</si>
  <si>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</si>
  <si>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</si>
  <si>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</si>
  <si>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</si>
  <si>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</si>
  <si>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</si>
  <si>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</si>
  <si>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</si>
  <si>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</si>
  <si>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</si>
  <si>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</si>
  <si>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</si>
  <si>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</si>
  <si>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</si>
  <si>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</si>
  <si>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</si>
  <si>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</si>
  <si>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</si>
  <si>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</si>
  <si>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</si>
  <si>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</si>
  <si>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</si>
  <si>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</si>
  <si>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</si>
  <si>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</si>
  <si>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</si>
  <si>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</si>
  <si>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</si>
  <si>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</si>
  <si>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</si>
  <si>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</si>
  <si>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</si>
  <si>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</si>
  <si>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</si>
  <si>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</si>
  <si>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</si>
  <si>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</si>
  <si>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</si>
  <si>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</si>
  <si>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</si>
  <si>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</si>
  <si>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</si>
  <si>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</si>
  <si>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</si>
  <si>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</si>
  <si>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</si>
  <si>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</si>
  <si>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</si>
  <si>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</si>
  <si>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</si>
  <si>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</si>
  <si>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</si>
  <si>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</si>
  <si>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</si>
  <si>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</si>
  <si>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</si>
  <si>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</si>
  <si>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</si>
  <si>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</si>
  <si>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</si>
  <si>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</si>
  <si>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</si>
  <si>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</si>
  <si>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</si>
  <si>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</si>
  <si>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</si>
  <si>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</si>
  <si>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</si>
  <si>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</si>
  <si>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</si>
  <si>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</si>
  <si>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</si>
  <si>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</si>
  <si>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</si>
  <si>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</si>
  <si>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</si>
  <si>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</si>
  <si>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</si>
  <si>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</si>
  <si>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</si>
  <si>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</si>
  <si>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</si>
  <si>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</si>
  <si>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</si>
  <si>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</si>
  <si>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</si>
  <si>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</si>
  <si>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</si>
  <si>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</si>
  <si>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</si>
  <si>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</si>
  <si>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</si>
  <si>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</si>
  <si>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</si>
  <si>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</si>
  <si>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</si>
  <si>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</si>
  <si>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</si>
  <si>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</si>
  <si>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</si>
  <si>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</si>
  <si>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</si>
  <si>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</si>
  <si>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</si>
  <si>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</si>
  <si>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</si>
  <si>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</si>
  <si>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</si>
  <si>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</si>
  <si>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</si>
  <si>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</si>
  <si>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</si>
  <si>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</si>
  <si>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</si>
  <si>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</si>
  <si>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</si>
  <si>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</si>
  <si>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</si>
  <si>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</si>
  <si>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</si>
  <si>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</si>
  <si>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</si>
  <si>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</si>
  <si>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</si>
  <si>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</si>
  <si>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</si>
  <si>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</si>
  <si>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</si>
  <si>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</si>
  <si>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</si>
  <si>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</si>
  <si>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</si>
  <si>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</si>
  <si>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</si>
  <si>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</si>
  <si>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</si>
  <si>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</si>
  <si>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</si>
  <si>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</si>
  <si>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</si>
  <si>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</si>
  <si>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</si>
  <si>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</si>
  <si>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</si>
  <si>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</si>
  <si>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</si>
  <si>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</si>
  <si>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</si>
  <si>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</si>
  <si>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</si>
  <si>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</si>
  <si>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</si>
  <si>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</si>
  <si>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</si>
  <si>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</si>
  <si>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</si>
  <si>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</si>
  <si>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</si>
  <si>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</si>
  <si>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</si>
  <si>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</si>
  <si>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</si>
  <si>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</si>
  <si>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</si>
  <si>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</si>
  <si>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</si>
  <si>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</si>
  <si>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</si>
  <si>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</si>
  <si>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</si>
  <si>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</si>
  <si>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</si>
  <si>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</si>
  <si>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</si>
  <si>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</si>
  <si>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</si>
  <si>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</si>
  <si>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</si>
  <si>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</si>
  <si>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</si>
  <si>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</si>
  <si>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</si>
  <si>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</si>
  <si>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</si>
  <si>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</si>
  <si>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</si>
  <si>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</si>
  <si>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</si>
  <si>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</si>
  <si>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</si>
  <si>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</si>
  <si>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</si>
  <si>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</si>
  <si>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</si>
  <si>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</si>
  <si>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</si>
  <si>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</si>
  <si>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</si>
  <si>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</si>
  <si>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</si>
  <si>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</si>
  <si>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</si>
  <si>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</si>
  <si>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</si>
  <si>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</si>
  <si>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</si>
  <si>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</si>
  <si>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</si>
  <si>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</si>
  <si>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</si>
  <si>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</si>
  <si>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</si>
  <si>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</si>
  <si>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</si>
  <si>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</si>
  <si>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</si>
  <si>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</si>
  <si>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</si>
  <si>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</si>
  <si>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</si>
  <si>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</si>
  <si>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</si>
  <si>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</si>
  <si>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</si>
  <si>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</si>
  <si>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</si>
  <si>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</si>
  <si>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</si>
  <si>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</si>
  <si>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</si>
  <si>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</si>
  <si>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</si>
  <si>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</si>
  <si>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</si>
  <si>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</si>
  <si>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</si>
  <si>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</si>
  <si>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</si>
  <si>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</si>
  <si>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</si>
  <si>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</si>
  <si>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</si>
  <si>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</si>
  <si>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</si>
  <si>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</si>
  <si>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</si>
  <si>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</si>
  <si>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</si>
  <si>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</si>
  <si>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</si>
  <si>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</si>
  <si>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</si>
  <si>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</si>
  <si>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</si>
  <si>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</si>
  <si>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</si>
  <si>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</si>
  <si>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</si>
  <si>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</si>
  <si>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</si>
  <si>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</si>
  <si>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</si>
  <si>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</si>
  <si>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</si>
  <si>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</si>
  <si>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</si>
  <si>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</si>
  <si>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</si>
  <si>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</si>
  <si>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</si>
  <si>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</si>
  <si>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</si>
  <si>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</si>
  <si>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</si>
  <si>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</si>
  <si>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</si>
  <si>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</si>
  <si>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</si>
  <si>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</si>
  <si>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</si>
  <si>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</si>
  <si>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</si>
  <si>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</si>
  <si>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</si>
  <si>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</si>
  <si>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</si>
  <si>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</si>
  <si>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</si>
  <si>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</si>
  <si>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</si>
  <si>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</si>
  <si>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</si>
  <si>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</si>
  <si>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</si>
  <si>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</si>
  <si>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</si>
  <si>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</si>
  <si>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</si>
  <si>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</si>
  <si>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</si>
  <si>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</si>
  <si>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</si>
  <si>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</si>
  <si>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</si>
  <si>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</si>
  <si>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</si>
  <si>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</si>
  <si>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</si>
  <si>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</si>
  <si>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</si>
  <si>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</si>
  <si>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</si>
  <si>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</si>
  <si>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</si>
  <si>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</si>
  <si>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</si>
  <si>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</si>
  <si>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</si>
  <si>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</si>
  <si>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</si>
  <si>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</si>
  <si>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</si>
  <si>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</si>
  <si>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</si>
  <si>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</si>
  <si>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</si>
  <si>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</si>
  <si>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</si>
  <si>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</si>
  <si>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</si>
  <si>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</si>
  <si>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</si>
  <si>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</si>
  <si>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</si>
  <si>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</si>
  <si>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</si>
  <si>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</si>
  <si>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</si>
  <si>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</si>
  <si>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</si>
  <si>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</si>
  <si>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</si>
  <si>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</si>
  <si>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</si>
  <si>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</si>
  <si>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</si>
  <si>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</si>
  <si>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</si>
  <si>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</si>
  <si>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</si>
  <si>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</si>
  <si>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</si>
  <si>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</si>
  <si>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</si>
  <si>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</si>
  <si>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</si>
  <si>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</si>
  <si>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</si>
  <si>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</si>
  <si>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</si>
  <si>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</si>
  <si>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</si>
  <si>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</si>
  <si>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</si>
  <si>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</si>
  <si>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</si>
  <si>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</si>
  <si>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</si>
  <si>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</si>
  <si>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</si>
  <si>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</si>
  <si>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</si>
  <si>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</si>
  <si>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</si>
  <si>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</si>
  <si>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</si>
  <si>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</si>
  <si>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</si>
  <si>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</si>
  <si>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</si>
  <si>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</si>
  <si>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</si>
  <si>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</si>
  <si>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</si>
  <si>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</si>
  <si>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</si>
  <si>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</si>
  <si>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</si>
  <si>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</si>
  <si>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</si>
  <si>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</si>
  <si>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</si>
  <si>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</si>
  <si>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</si>
  <si>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</si>
  <si>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</si>
  <si>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</si>
  <si>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</si>
  <si>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</si>
  <si>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</si>
  <si>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</si>
  <si>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</si>
  <si>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</si>
  <si>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</si>
  <si>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</si>
  <si>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</si>
  <si>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</si>
  <si>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</si>
  <si>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</si>
  <si>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</si>
  <si>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</si>
  <si>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</si>
  <si>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</si>
  <si>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</si>
  <si>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</si>
  <si>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</si>
  <si>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</si>
  <si>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</si>
  <si>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</si>
  <si>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</si>
  <si>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</si>
  <si>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</si>
  <si>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</si>
  <si>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</si>
  <si>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</si>
  <si>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</si>
  <si>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</si>
  <si>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</si>
  <si>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</si>
  <si>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</si>
  <si>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</si>
  <si>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</si>
  <si>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</si>
  <si>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</si>
  <si>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</si>
  <si>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</si>
  <si>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</si>
  <si>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</si>
  <si>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</si>
  <si>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</si>
  <si>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</si>
  <si>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</si>
  <si>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</si>
  <si>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</si>
  <si>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</si>
  <si>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</si>
  <si>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</si>
  <si>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</si>
  <si>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</si>
  <si>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</si>
  <si>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</si>
  <si>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</si>
  <si>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</si>
  <si>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</si>
  <si>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</si>
  <si>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</si>
  <si>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</si>
  <si>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</si>
  <si>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</si>
  <si>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</si>
  <si>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</si>
  <si>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</si>
  <si>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</si>
  <si>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</si>
  <si>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</si>
  <si>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</si>
  <si>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</si>
  <si>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</si>
  <si>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</si>
  <si>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</si>
  <si>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</si>
  <si>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</si>
  <si>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</si>
  <si>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</si>
  <si>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</si>
  <si>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</si>
  <si>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</si>
  <si>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</si>
  <si>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</si>
  <si>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</si>
  <si>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</si>
  <si>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</si>
  <si>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</si>
  <si>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</si>
  <si>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</si>
  <si>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</si>
  <si>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</si>
  <si>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</si>
  <si>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</si>
  <si>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</si>
  <si>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</si>
  <si>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</si>
  <si>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</si>
  <si>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</si>
  <si>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</si>
  <si>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</si>
  <si>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</si>
  <si>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</si>
  <si>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</si>
  <si>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</si>
  <si>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</si>
  <si>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</si>
  <si>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</si>
  <si>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</si>
  <si>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</si>
  <si>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</si>
  <si>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</si>
  <si>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</si>
  <si>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</si>
  <si>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</si>
  <si>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</si>
  <si>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</si>
  <si>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</si>
  <si>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</si>
  <si>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</si>
  <si>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</si>
  <si>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</si>
  <si>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</si>
  <si>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</si>
  <si>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</si>
  <si>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</si>
  <si>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</si>
  <si>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</si>
  <si>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</si>
  <si>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</si>
  <si>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</si>
  <si>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</si>
  <si>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</si>
  <si>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</si>
  <si>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</si>
  <si>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</si>
  <si>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</si>
  <si>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</si>
  <si>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</si>
  <si>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</si>
  <si>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</si>
  <si>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</si>
  <si>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</si>
  <si>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</si>
  <si>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</si>
  <si>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</si>
  <si>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</si>
  <si>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</si>
  <si>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</si>
  <si>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</si>
  <si>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</si>
  <si>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</si>
  <si>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</si>
  <si>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</si>
  <si>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</si>
  <si>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</si>
  <si>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</si>
  <si>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</si>
  <si>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</si>
  <si>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</si>
  <si>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</si>
  <si>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</si>
  <si>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</si>
  <si>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</si>
  <si>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</si>
  <si>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</si>
  <si>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</si>
  <si>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</si>
  <si>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</si>
  <si>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</si>
  <si>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</si>
  <si>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</si>
  <si>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</si>
  <si>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</si>
  <si>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</si>
  <si>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</si>
  <si>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</si>
  <si>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</si>
  <si>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</si>
  <si>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</si>
  <si>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</si>
  <si>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</si>
  <si>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</si>
  <si>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</si>
  <si>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</si>
  <si>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</si>
  <si>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</si>
  <si>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</si>
  <si>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</si>
  <si>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</si>
  <si>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</si>
  <si>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</si>
  <si>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</si>
  <si>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</si>
  <si>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</si>
  <si>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</si>
  <si>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</si>
  <si>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</si>
  <si>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</si>
  <si>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</si>
  <si>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</si>
  <si>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</si>
  <si>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</si>
  <si>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</si>
  <si>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</si>
  <si>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</si>
  <si>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</si>
  <si>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</si>
  <si>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</si>
  <si>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</si>
  <si>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</si>
  <si>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</si>
  <si>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</si>
  <si>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</si>
  <si>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</si>
  <si>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</si>
  <si>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</si>
  <si>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</si>
  <si>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</si>
  <si>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</si>
  <si>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</si>
  <si>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</si>
  <si>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</si>
  <si>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</si>
  <si>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</si>
  <si>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</si>
  <si>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</si>
  <si>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</si>
  <si>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</si>
  <si>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</si>
  <si>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</si>
  <si>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</si>
  <si>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</si>
  <si>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</si>
  <si>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</si>
  <si>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</si>
  <si>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</si>
  <si>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</si>
  <si>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</si>
  <si>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</si>
  <si>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</si>
  <si>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</si>
  <si>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</si>
  <si>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</si>
  <si>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</si>
  <si>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</si>
  <si>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</si>
  <si>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</si>
  <si>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</si>
  <si>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</si>
  <si>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</si>
  <si>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</si>
  <si>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</si>
  <si>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</si>
  <si>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</si>
  <si>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</si>
  <si>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</si>
  <si>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</si>
  <si>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</si>
  <si>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</si>
  <si>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</si>
  <si>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</si>
  <si>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</si>
  <si>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</si>
  <si>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</si>
  <si>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</si>
  <si>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</si>
  <si>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</si>
  <si>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</si>
  <si>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</si>
  <si>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</si>
  <si>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</si>
  <si>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</si>
  <si>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</si>
  <si>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</si>
  <si>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</si>
  <si>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</si>
  <si>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</si>
  <si>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</si>
  <si>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</si>
  <si>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</si>
  <si>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</si>
  <si>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</si>
  <si>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</si>
  <si>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</si>
  <si>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</si>
  <si>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</si>
  <si>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</si>
  <si>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</si>
  <si>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</si>
  <si>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</si>
  <si>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</si>
  <si>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</si>
  <si>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</si>
  <si>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</si>
  <si>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</si>
  <si>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</si>
  <si>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</si>
  <si>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</si>
  <si>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</si>
  <si>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</si>
  <si>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</si>
  <si>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</si>
  <si>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</si>
  <si>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</si>
  <si>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</si>
  <si>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</si>
  <si>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</si>
  <si>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</si>
  <si>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</si>
  <si>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</si>
  <si>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</si>
  <si>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</si>
  <si>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</si>
  <si>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</si>
  <si>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</si>
  <si>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</si>
  <si>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</si>
  <si>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</si>
  <si>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</si>
  <si>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</si>
  <si>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</si>
  <si>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</si>
  <si>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</si>
  <si>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</si>
  <si>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</si>
  <si>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</si>
  <si>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</si>
  <si>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</si>
  <si>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</si>
  <si>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</si>
  <si>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</si>
  <si>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</si>
  <si>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</si>
  <si>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</si>
  <si>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</si>
  <si>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</si>
  <si>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</si>
  <si>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</si>
  <si>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</si>
  <si>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</si>
  <si>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</si>
  <si>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</si>
  <si>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</si>
  <si>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</si>
  <si>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</si>
  <si>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</si>
  <si>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</si>
  <si>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</si>
  <si>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</si>
  <si>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</si>
  <si>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</si>
  <si>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</si>
  <si>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</si>
  <si>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</si>
  <si>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</si>
  <si>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</si>
  <si>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</si>
  <si>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</si>
  <si>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</si>
  <si>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</si>
  <si>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</si>
  <si>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</si>
  <si>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</si>
  <si>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</si>
  <si>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</si>
  <si>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</si>
  <si>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</si>
  <si>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</si>
  <si>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</si>
  <si>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</si>
  <si>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</si>
  <si>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</si>
  <si>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</si>
  <si>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</si>
  <si>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</si>
  <si>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</si>
  <si>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</si>
  <si>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</si>
  <si>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</si>
  <si>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</si>
  <si>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</si>
  <si>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</si>
  <si>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</si>
  <si>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</si>
  <si>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</si>
  <si>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</si>
  <si>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</si>
  <si>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</si>
  <si>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</si>
  <si>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</si>
  <si>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</si>
  <si>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</si>
  <si>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</si>
  <si>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</si>
  <si>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</si>
  <si>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</si>
  <si>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</si>
  <si>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</si>
  <si>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</si>
  <si>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</si>
  <si>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</si>
  <si>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</si>
  <si>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</si>
  <si>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</si>
  <si>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</si>
  <si>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</si>
  <si>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</si>
  <si>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</si>
  <si>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</si>
  <si>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</si>
  <si>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</si>
  <si>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</si>
  <si>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</si>
  <si>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</si>
  <si>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</si>
  <si>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</si>
  <si>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</si>
  <si>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</si>
  <si>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</si>
  <si>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</si>
  <si>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</si>
  <si>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</si>
  <si>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</si>
  <si>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</si>
  <si>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</si>
  <si>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</si>
  <si>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</si>
  <si>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</si>
  <si>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</si>
  <si>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</si>
  <si>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</si>
  <si>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</si>
  <si>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</si>
  <si>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</si>
  <si>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</si>
  <si>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</si>
  <si>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</si>
  <si>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</si>
  <si>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</si>
  <si>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</si>
  <si>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</si>
  <si>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</si>
  <si>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</si>
  <si>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</si>
  <si>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</si>
  <si>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</si>
  <si>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</si>
  <si>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</si>
  <si>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</si>
  <si>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</si>
  <si>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</si>
  <si>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</si>
  <si>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</si>
  <si>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</si>
  <si>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</si>
  <si>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</si>
  <si>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</si>
  <si>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</si>
  <si>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</si>
  <si>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</si>
  <si>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</si>
  <si>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</si>
  <si>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</si>
  <si>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</si>
  <si>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</si>
  <si>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</si>
  <si>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</si>
  <si>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</si>
  <si>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</si>
  <si>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</si>
  <si>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</si>
  <si>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</si>
  <si>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</si>
  <si>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</si>
  <si>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</si>
  <si>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</si>
  <si>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</si>
  <si>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</si>
  <si>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</si>
  <si>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</si>
  <si>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</si>
  <si>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</si>
  <si>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</si>
  <si>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</si>
  <si>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</si>
  <si>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</si>
  <si>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</si>
  <si>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</si>
  <si>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</si>
  <si>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</si>
  <si>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</si>
  <si>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</si>
  <si>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</si>
  <si>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</si>
  <si>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</si>
  <si>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</si>
  <si>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</si>
  <si>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</si>
  <si>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</si>
  <si>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</si>
  <si>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</si>
  <si>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</si>
  <si>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</si>
  <si>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</si>
  <si>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</si>
  <si>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</si>
  <si>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</si>
  <si>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</si>
  <si>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</si>
  <si>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</si>
  <si>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</si>
  <si>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</si>
  <si>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</si>
  <si>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</si>
  <si>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</si>
  <si>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</si>
  <si>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</si>
  <si>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</si>
  <si>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</si>
  <si>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</si>
  <si>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</si>
  <si>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</si>
  <si>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</si>
  <si>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</si>
  <si>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</si>
  <si>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</si>
  <si>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</si>
  <si>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</si>
  <si>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</si>
  <si>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</si>
  <si>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</si>
  <si>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</si>
  <si>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</si>
  <si>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</si>
  <si>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</si>
  <si>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</si>
  <si>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</si>
  <si>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</si>
  <si>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</si>
  <si>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</si>
  <si>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</si>
  <si>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</si>
  <si>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</si>
  <si>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</si>
  <si>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</si>
  <si>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</si>
  <si>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</si>
  <si>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</si>
  <si>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</si>
  <si>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</si>
  <si>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</si>
  <si>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</si>
  <si>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</si>
  <si>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</si>
  <si>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</si>
  <si>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</si>
  <si>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</si>
  <si>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</si>
  <si>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</si>
  <si>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</si>
  <si>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</si>
  <si>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</si>
  <si>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</si>
  <si>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</si>
  <si>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</si>
  <si>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</si>
  <si>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</si>
  <si>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</si>
  <si>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</si>
  <si>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</si>
  <si>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</si>
  <si>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</si>
  <si>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</si>
  <si>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</si>
  <si>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</si>
  <si>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</si>
  <si>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</si>
  <si>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</si>
  <si>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</si>
  <si>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</si>
  <si>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</si>
  <si>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</si>
  <si>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</si>
  <si>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</si>
  <si>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</si>
  <si>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</si>
  <si>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</si>
  <si>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</si>
  <si>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</si>
  <si>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</si>
  <si>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</si>
  <si>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</si>
  <si>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</si>
  <si>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</si>
  <si>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</si>
  <si>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</si>
  <si>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</si>
  <si>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</si>
  <si>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</si>
  <si>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</si>
  <si>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</si>
  <si>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</si>
  <si>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</si>
  <si>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</si>
  <si>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</si>
  <si>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</si>
  <si>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</si>
  <si>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</si>
  <si>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</si>
  <si>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</si>
  <si>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</si>
  <si>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</si>
  <si>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</si>
  <si>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</si>
  <si>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</si>
  <si>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</si>
  <si>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</si>
  <si>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</si>
  <si>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</si>
  <si>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</si>
  <si>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</si>
  <si>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</si>
  <si>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</si>
  <si>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</si>
  <si>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</si>
  <si>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</si>
  <si>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</si>
  <si>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</si>
  <si>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</si>
  <si>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</si>
  <si>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</si>
  <si>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</si>
  <si>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</si>
  <si>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</si>
  <si>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</si>
  <si>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</si>
  <si>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</si>
  <si>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</si>
  <si>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</si>
  <si>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</si>
  <si>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</si>
  <si>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</si>
  <si>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</si>
  <si>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</si>
  <si>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</si>
  <si>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</si>
  <si>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</si>
  <si>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</si>
  <si>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</si>
  <si>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</si>
  <si>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</si>
  <si>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</si>
  <si>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</si>
  <si>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</si>
  <si>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</si>
  <si>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</si>
  <si>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</si>
  <si>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</si>
  <si>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</si>
  <si>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</si>
  <si>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</si>
  <si>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</si>
  <si>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</si>
  <si>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</si>
  <si>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</si>
  <si>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</si>
  <si>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</si>
  <si>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</si>
  <si>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</si>
  <si>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</si>
  <si>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</si>
  <si>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</si>
  <si>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</si>
  <si>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</si>
  <si>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</si>
  <si>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</si>
  <si>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</si>
  <si>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</si>
  <si>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</si>
  <si>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</si>
  <si>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</si>
  <si>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</si>
  <si>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</si>
  <si>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</si>
  <si>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</si>
  <si>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</si>
  <si>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</si>
  <si>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</si>
  <si>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</si>
  <si>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</si>
  <si>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</si>
  <si>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</si>
  <si>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</si>
  <si>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</si>
  <si>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</si>
  <si>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</si>
  <si>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</si>
  <si>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</si>
  <si>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</si>
  <si>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</si>
  <si>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</si>
  <si>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</si>
  <si>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</si>
  <si>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</si>
  <si>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</si>
  <si>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</si>
  <si>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</si>
  <si>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</si>
  <si>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</si>
  <si>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</si>
  <si>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</si>
  <si>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</si>
  <si>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</si>
  <si>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</si>
  <si>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</si>
  <si>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</si>
  <si>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</si>
  <si>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</si>
  <si>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</si>
  <si>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</si>
  <si>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</si>
  <si>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</si>
  <si>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</si>
  <si>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</si>
  <si>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</si>
  <si>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</si>
  <si>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</si>
  <si>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</si>
  <si>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</si>
  <si>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</si>
  <si>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</si>
  <si>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</si>
  <si>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</si>
  <si>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</si>
  <si>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</si>
  <si>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</si>
  <si>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</si>
  <si>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</si>
  <si>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</si>
  <si>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</si>
  <si>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</si>
  <si>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</si>
  <si>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</si>
  <si>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</si>
  <si>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</si>
  <si>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</si>
  <si>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</si>
  <si>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</si>
  <si>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</si>
  <si>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</si>
  <si>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</si>
  <si>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</si>
  <si>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</si>
  <si>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</si>
  <si>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</si>
  <si>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</si>
  <si>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</si>
  <si>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</si>
  <si>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</si>
  <si>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</si>
  <si>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</si>
  <si>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</si>
  <si>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</si>
  <si>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</si>
  <si>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</si>
  <si>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</si>
  <si>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</si>
  <si>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</si>
  <si>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</si>
  <si>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</si>
  <si>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</si>
  <si>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</si>
  <si>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</si>
  <si>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</si>
  <si>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</si>
  <si>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</si>
  <si>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</si>
  <si>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</si>
  <si>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</si>
  <si>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</si>
  <si>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</si>
  <si>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</si>
  <si>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</si>
  <si>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</si>
  <si>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</si>
  <si>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</si>
  <si>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</si>
  <si>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</si>
  <si>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</si>
  <si>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</si>
  <si>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</si>
  <si>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</si>
  <si>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</si>
  <si>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</si>
  <si>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</si>
  <si>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</si>
  <si>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</si>
  <si>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</si>
  <si>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</si>
  <si>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</si>
  <si>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</si>
  <si>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</si>
  <si>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</si>
  <si>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</si>
  <si>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</si>
  <si>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</si>
  <si>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</si>
  <si>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</si>
  <si>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</si>
  <si>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</si>
  <si>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</si>
  <si>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</si>
  <si>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</si>
  <si>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</si>
  <si>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</si>
  <si>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</si>
  <si>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</si>
  <si>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</si>
  <si>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</si>
  <si>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</si>
  <si>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</si>
  <si>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</si>
  <si>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</si>
  <si>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</si>
  <si>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</si>
  <si>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</si>
  <si>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</si>
  <si>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</si>
  <si>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</si>
  <si>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</si>
  <si>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</si>
  <si>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</si>
  <si>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</si>
  <si>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</si>
  <si>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</si>
  <si>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</si>
  <si>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</si>
  <si>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</si>
  <si>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</si>
  <si>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</si>
  <si>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</si>
  <si>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</si>
  <si>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</si>
  <si>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</si>
  <si>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</si>
  <si>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</si>
  <si>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</si>
  <si>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</si>
  <si>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</si>
  <si>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</si>
  <si>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</si>
  <si>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</si>
  <si>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</si>
  <si>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</si>
  <si>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</si>
  <si>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</si>
  <si>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</si>
  <si>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</si>
  <si>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</si>
  <si>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</si>
  <si>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</si>
  <si>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</si>
  <si>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</si>
  <si>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</si>
  <si>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</si>
  <si>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</si>
  <si>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</si>
  <si>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</si>
  <si>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</si>
  <si>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</si>
  <si>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</si>
  <si>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</si>
  <si>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</si>
  <si>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</si>
  <si>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</si>
  <si>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</si>
  <si>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</si>
  <si>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</si>
  <si>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</si>
  <si>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</si>
  <si>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</si>
  <si>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</si>
  <si>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</si>
  <si>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</si>
  <si>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</si>
  <si>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</si>
  <si>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</si>
  <si>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</si>
  <si>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</si>
  <si>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</si>
  <si>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</si>
  <si>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</si>
  <si>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</si>
  <si>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</si>
  <si>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</si>
  <si>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</si>
  <si>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</si>
  <si>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</si>
  <si>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</si>
  <si>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</si>
  <si>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</si>
  <si>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</si>
  <si>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</si>
  <si>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</si>
  <si>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</si>
  <si>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</si>
  <si>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</si>
  <si>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</si>
  <si>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</si>
  <si>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</si>
  <si>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</si>
  <si>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</si>
  <si>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</si>
  <si>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</si>
  <si>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</si>
  <si>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</si>
  <si>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</si>
  <si>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</si>
  <si>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</si>
  <si>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</si>
  <si>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</si>
  <si>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</si>
  <si>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</si>
  <si>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</si>
  <si>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</si>
  <si>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</si>
  <si>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</si>
  <si>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</si>
  <si>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</si>
  <si>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</si>
  <si>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</si>
  <si>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</si>
  <si>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</si>
  <si>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</si>
  <si>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</si>
  <si>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</si>
  <si>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</si>
  <si>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</si>
  <si>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</si>
  <si>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</si>
  <si>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</si>
  <si>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</si>
  <si>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</si>
  <si>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</si>
  <si>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</si>
  <si>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</si>
  <si>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</si>
  <si>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</si>
  <si>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</si>
  <si>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</si>
  <si>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</si>
  <si>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</si>
  <si>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</si>
  <si>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</si>
  <si>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</si>
  <si>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</si>
  <si>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</si>
  <si>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</si>
  <si>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</si>
  <si>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</si>
  <si>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</si>
  <si>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</si>
  <si>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</si>
  <si>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</si>
  <si>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</si>
  <si>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</si>
  <si>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</si>
  <si>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</si>
  <si>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</si>
  <si>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</si>
  <si>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</si>
  <si>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</si>
  <si>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</si>
  <si>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</si>
  <si>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</si>
  <si>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</si>
  <si>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</si>
  <si>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</si>
  <si>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</si>
  <si>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</si>
  <si>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</si>
  <si>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</si>
  <si>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</si>
  <si>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</si>
  <si>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</si>
  <si>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</si>
  <si>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</si>
  <si>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</si>
  <si>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</si>
  <si>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</si>
  <si>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</si>
  <si>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</si>
  <si>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</si>
  <si>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</si>
  <si>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</si>
  <si>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</si>
  <si>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</si>
  <si>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</si>
  <si>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</si>
  <si>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</si>
  <si>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</si>
  <si>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</si>
  <si>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</si>
  <si>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</si>
  <si>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</si>
  <si>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</si>
  <si>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</si>
  <si>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</si>
  <si>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</si>
  <si>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</si>
  <si>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</si>
  <si>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</si>
  <si>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</si>
  <si>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</si>
  <si>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</si>
  <si>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</si>
  <si>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</si>
  <si>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</si>
  <si>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</si>
  <si>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</si>
  <si>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</si>
  <si>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</si>
  <si>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</si>
  <si>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</si>
  <si>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</si>
  <si>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</si>
  <si>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</si>
  <si>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</si>
  <si>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</si>
  <si>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</si>
  <si>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</si>
  <si>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</si>
  <si>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</si>
  <si>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</si>
  <si>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</si>
  <si>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</si>
  <si>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</si>
  <si>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</si>
  <si>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</si>
  <si>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</si>
  <si>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</si>
  <si>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</si>
  <si>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</si>
  <si>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</si>
  <si>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</si>
  <si>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</si>
  <si>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</si>
  <si>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</si>
  <si>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</si>
  <si>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</si>
  <si>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</si>
  <si>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</si>
  <si>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</si>
  <si>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</si>
  <si>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</si>
  <si>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</si>
  <si>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</si>
  <si>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</si>
  <si>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</si>
  <si>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</si>
  <si>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</si>
  <si>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</si>
  <si>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</si>
  <si>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</si>
  <si>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</si>
  <si>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</si>
  <si>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</si>
  <si>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</si>
  <si>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</si>
  <si>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</si>
  <si>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</si>
  <si>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</si>
  <si>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</si>
  <si>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</si>
  <si>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</si>
  <si>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</si>
  <si>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</si>
  <si>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</si>
  <si>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</si>
  <si>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</si>
  <si>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</si>
  <si>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</si>
  <si>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</si>
  <si>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</si>
  <si>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</si>
  <si>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</si>
  <si>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</si>
  <si>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</si>
  <si>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</si>
  <si>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</si>
  <si>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</si>
  <si>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</si>
  <si>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</si>
  <si>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</si>
  <si>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</si>
  <si>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</si>
  <si>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</si>
  <si>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</si>
  <si>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</si>
  <si>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</si>
  <si>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</si>
  <si>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</si>
  <si>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</si>
  <si>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</si>
  <si>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</si>
  <si>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</si>
  <si>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</si>
  <si>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</si>
  <si>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</si>
  <si>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</si>
  <si>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</si>
  <si>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</si>
  <si>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</si>
  <si>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</si>
  <si>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</si>
  <si>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</si>
  <si>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</si>
  <si>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</si>
  <si>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</si>
  <si>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</si>
  <si>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</si>
  <si>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</si>
  <si>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</si>
  <si>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</si>
  <si>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</si>
  <si>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</si>
  <si>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</si>
  <si>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</si>
  <si>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</si>
  <si>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</si>
  <si>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</si>
  <si>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</si>
  <si>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</si>
  <si>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</si>
  <si>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</si>
  <si>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</si>
  <si>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</si>
  <si>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</si>
  <si>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</si>
  <si>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</si>
  <si>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</si>
  <si>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</si>
  <si>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</si>
  <si>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</si>
  <si>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</si>
  <si>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</si>
  <si>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</si>
  <si>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</si>
  <si>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</si>
  <si>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</si>
  <si>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</si>
  <si>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</si>
  <si>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</si>
  <si>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</si>
  <si>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</si>
  <si>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</si>
  <si>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</si>
  <si>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</si>
  <si>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</si>
  <si>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</si>
  <si>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</si>
  <si>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</si>
  <si>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</si>
  <si>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</si>
  <si>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</si>
  <si>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</si>
  <si>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</si>
  <si>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</si>
  <si>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</si>
  <si>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</si>
  <si>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</si>
  <si>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</si>
  <si>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</si>
  <si>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</si>
  <si>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</si>
  <si>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</si>
  <si>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</si>
  <si>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</si>
  <si>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</si>
  <si>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</si>
  <si>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</si>
  <si>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</si>
  <si>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</si>
  <si>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</si>
  <si>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</si>
  <si>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</si>
  <si>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</si>
  <si>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</si>
  <si>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</si>
  <si>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</si>
  <si>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</si>
  <si>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</si>
  <si>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</si>
  <si>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</si>
  <si>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</si>
  <si>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</si>
  <si>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</si>
  <si>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</si>
  <si>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</si>
  <si>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</si>
  <si>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</si>
  <si>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</si>
  <si>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</si>
  <si>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</si>
  <si>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</si>
  <si>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</si>
  <si>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</si>
  <si>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</si>
  <si>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</si>
  <si>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</si>
  <si>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</si>
  <si>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</si>
  <si>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</si>
  <si>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</si>
  <si>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</si>
  <si>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</si>
  <si>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</si>
  <si>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</si>
  <si>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</si>
  <si>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</si>
  <si>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</si>
  <si>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</si>
  <si>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</si>
  <si>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</si>
  <si>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</si>
  <si>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</si>
  <si>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</si>
  <si>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</si>
  <si>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</si>
  <si>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</si>
  <si>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</si>
  <si>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</si>
  <si>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</si>
  <si>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</si>
  <si>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</si>
  <si>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</si>
  <si>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</si>
  <si>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</si>
  <si>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</si>
  <si>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</si>
  <si>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</si>
  <si>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</si>
  <si>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</si>
  <si>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</si>
  <si>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</si>
  <si>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</si>
  <si>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</si>
  <si>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</si>
  <si>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</si>
  <si>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</si>
  <si>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</si>
  <si>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</si>
  <si>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</si>
  <si>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</si>
  <si>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</si>
  <si>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</si>
  <si>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</si>
  <si>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</si>
  <si>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</si>
  <si>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</si>
  <si>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</si>
  <si>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</si>
  <si>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</si>
  <si>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</si>
  <si>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</si>
  <si>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</si>
  <si>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</si>
  <si>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</si>
  <si>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</si>
  <si>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</si>
  <si>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</si>
  <si>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</si>
  <si>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</si>
  <si>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</si>
  <si>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</si>
  <si>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</si>
  <si>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</si>
  <si>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</si>
  <si>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</si>
  <si>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</si>
  <si>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</si>
  <si>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</si>
  <si>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</si>
  <si>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</si>
  <si>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</si>
  <si>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</si>
  <si>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</si>
  <si>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</si>
  <si>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</si>
  <si>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</si>
  <si>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</si>
  <si>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</si>
  <si>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</si>
  <si>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</si>
  <si>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</si>
  <si>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</si>
  <si>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</si>
  <si>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</si>
  <si>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</si>
  <si>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</si>
  <si>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</si>
  <si>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</si>
  <si>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</si>
  <si>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</si>
  <si>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</si>
  <si>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</si>
  <si>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</si>
  <si>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</si>
  <si>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</si>
  <si>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</si>
  <si>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</si>
  <si>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</si>
  <si>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</si>
  <si>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</si>
  <si>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</si>
  <si>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</si>
  <si>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</si>
  <si>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</si>
  <si>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</si>
  <si>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</si>
  <si>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</si>
  <si>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</si>
  <si>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</si>
  <si>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</si>
  <si>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</si>
  <si>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</si>
  <si>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</si>
  <si>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</si>
  <si>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</si>
  <si>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</si>
  <si>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</si>
  <si>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</si>
  <si>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</si>
  <si>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</si>
  <si>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</si>
  <si>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</si>
  <si>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</si>
  <si>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</si>
  <si>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</si>
  <si>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</si>
  <si>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</si>
  <si>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</si>
  <si>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</si>
  <si>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</si>
  <si>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</si>
  <si>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</si>
  <si>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</si>
  <si>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</si>
  <si>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</si>
  <si>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</si>
  <si>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</si>
  <si>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</si>
  <si>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</si>
  <si>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</si>
  <si>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</si>
  <si>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</si>
  <si>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</si>
  <si>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</si>
  <si>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</si>
  <si>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</si>
  <si>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</si>
  <si>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</si>
  <si>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</si>
  <si>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</si>
  <si>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</si>
  <si>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</si>
  <si>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</si>
  <si>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</si>
  <si>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</si>
  <si>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</si>
  <si>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</si>
  <si>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</si>
  <si>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</si>
  <si>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</si>
  <si>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</si>
  <si>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</si>
  <si>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</si>
  <si>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</si>
  <si>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</si>
  <si>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</si>
  <si>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</si>
  <si>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</si>
  <si>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</si>
  <si>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</si>
  <si>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</si>
  <si>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</si>
  <si>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</si>
  <si>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</si>
  <si>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</si>
  <si>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</si>
  <si>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</si>
  <si>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</si>
  <si>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</si>
  <si>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</si>
  <si>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</si>
  <si>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</si>
  <si>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</si>
  <si>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</si>
  <si>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</si>
  <si>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</si>
  <si>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</si>
  <si>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</si>
  <si>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</si>
  <si>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</si>
  <si>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</si>
  <si>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</si>
  <si>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</si>
  <si>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</si>
  <si>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</si>
  <si>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</si>
  <si>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</si>
  <si>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</si>
  <si>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</si>
  <si>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</si>
  <si>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</si>
  <si>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</si>
  <si>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</si>
  <si>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</si>
  <si>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</si>
  <si>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</si>
  <si>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</si>
  <si>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</si>
  <si>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</si>
  <si>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</si>
  <si>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</si>
  <si>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</si>
  <si>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</si>
  <si>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</si>
  <si>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</si>
  <si>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</si>
  <si>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</si>
  <si>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</si>
  <si>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</si>
  <si>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</si>
  <si>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</si>
  <si>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</si>
  <si>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</si>
  <si>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</si>
  <si>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</si>
  <si>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</si>
  <si>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</si>
  <si>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</si>
  <si>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</si>
  <si>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</si>
  <si>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</si>
  <si>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</si>
  <si>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</si>
  <si>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</si>
  <si>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</si>
  <si>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</si>
  <si>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</si>
  <si>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</si>
  <si>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</si>
  <si>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</si>
  <si>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</si>
  <si>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</si>
  <si>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</si>
  <si>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</si>
  <si>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</si>
  <si>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</si>
  <si>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</si>
  <si>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</si>
  <si>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</si>
  <si>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</si>
  <si>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</si>
  <si>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</si>
  <si>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</si>
  <si>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</si>
  <si>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</si>
  <si>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</si>
  <si>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</si>
  <si>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</si>
  <si>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</si>
  <si>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</si>
  <si>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</si>
  <si>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</si>
  <si>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</si>
  <si>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</si>
  <si>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</si>
  <si>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</si>
  <si>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</si>
  <si>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</si>
  <si>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</si>
  <si>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</si>
  <si>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</si>
  <si>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</si>
  <si>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</si>
  <si>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</si>
  <si>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</si>
  <si>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</si>
  <si>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</si>
  <si>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</si>
  <si>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</si>
  <si>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</si>
  <si>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</si>
  <si>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</si>
  <si>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</si>
  <si>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</si>
  <si>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</si>
  <si>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</si>
  <si>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</si>
  <si>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</si>
  <si>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</si>
  <si>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</si>
  <si>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</si>
  <si>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</si>
  <si>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</si>
  <si>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</si>
  <si>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</si>
  <si>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</si>
  <si>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</si>
  <si>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</si>
  <si>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</si>
  <si>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</si>
  <si>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</si>
  <si>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</si>
  <si>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</si>
  <si>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</si>
  <si>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</si>
  <si>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</si>
  <si>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</si>
  <si>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</si>
  <si>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</si>
  <si>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</si>
  <si>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</si>
  <si>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</si>
  <si>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</si>
  <si>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</si>
  <si>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</si>
  <si>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</si>
  <si>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</si>
  <si>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</si>
  <si>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</si>
  <si>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</si>
  <si>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</si>
  <si>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</si>
  <si>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</si>
  <si>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</si>
  <si>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</si>
  <si>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</si>
  <si>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</si>
  <si>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</si>
  <si>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</si>
  <si>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</si>
  <si>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</si>
  <si>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</si>
  <si>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</si>
  <si>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</si>
  <si>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</si>
  <si>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</si>
  <si>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</si>
  <si>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</si>
  <si>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</si>
  <si>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</si>
  <si>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</si>
  <si>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</si>
  <si>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</si>
  <si>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</si>
  <si>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</si>
  <si>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</si>
  <si>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</si>
  <si>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</si>
  <si>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</si>
  <si>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</si>
  <si>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</si>
  <si>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</si>
  <si>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</si>
  <si>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</si>
  <si>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</si>
  <si>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</si>
  <si>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</si>
  <si>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</si>
  <si>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</si>
  <si>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</si>
  <si>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</si>
  <si>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</si>
  <si>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</si>
  <si>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</si>
  <si>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</si>
  <si>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</si>
  <si>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</si>
  <si>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</si>
  <si>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</si>
  <si>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</si>
  <si>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</si>
  <si>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</si>
  <si>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</si>
  <si>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</si>
  <si>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</si>
  <si>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</si>
  <si>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</si>
  <si>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</si>
  <si>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</si>
  <si>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</si>
  <si>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</si>
  <si>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</si>
  <si>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</si>
  <si>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</si>
  <si>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</si>
  <si>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</si>
  <si>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</si>
  <si>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</si>
  <si>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</si>
  <si>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</si>
  <si>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</si>
  <si>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</si>
  <si>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</si>
  <si>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</si>
  <si>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</si>
  <si>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</si>
  <si>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</si>
  <si>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</si>
  <si>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</si>
  <si>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</si>
  <si>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</si>
  <si>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</si>
  <si>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</si>
  <si>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</si>
  <si>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</si>
  <si>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</si>
  <si>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</si>
  <si>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</si>
  <si>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</si>
  <si>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</si>
  <si>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</si>
  <si>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</si>
  <si>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</si>
  <si>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</si>
  <si>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</si>
  <si>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</si>
  <si>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</si>
  <si>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</si>
  <si>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</si>
  <si>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</si>
  <si>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</si>
  <si>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</si>
  <si>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</si>
  <si>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</si>
  <si>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</si>
  <si>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</si>
  <si>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</si>
  <si>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</si>
  <si>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</si>
  <si>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</si>
  <si>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</si>
  <si>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</si>
  <si>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</si>
  <si>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</si>
  <si>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</si>
  <si>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</si>
  <si>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</si>
  <si>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</si>
  <si>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</si>
  <si>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</si>
  <si>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</si>
  <si>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</si>
  <si>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</si>
  <si>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</si>
  <si>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</si>
  <si>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</si>
  <si>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</si>
  <si>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</si>
  <si>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</si>
  <si>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</si>
  <si>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</si>
  <si>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</si>
  <si>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</si>
  <si>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</si>
  <si>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</si>
  <si>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</si>
  <si>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</si>
  <si>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</si>
  <si>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</si>
  <si>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</si>
  <si>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</si>
  <si>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</si>
  <si>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</si>
  <si>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</si>
  <si>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</si>
  <si>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</si>
  <si>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</si>
  <si>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</si>
  <si>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</si>
  <si>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</si>
  <si>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</si>
  <si>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</si>
  <si>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</si>
  <si>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</si>
  <si>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</si>
  <si>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</si>
  <si>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</si>
  <si>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</si>
  <si>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</si>
  <si>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</si>
  <si>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</si>
  <si>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</si>
  <si>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</si>
  <si>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</si>
  <si>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</si>
  <si>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</si>
  <si>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</si>
  <si>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</si>
  <si>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</si>
  <si>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</si>
  <si>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</si>
  <si>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</si>
  <si>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</si>
  <si>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</si>
  <si>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</si>
  <si>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</si>
  <si>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</si>
  <si>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</si>
  <si>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</si>
  <si>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</si>
  <si>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</si>
  <si>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</si>
  <si>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</si>
  <si>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</si>
  <si>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</si>
  <si>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</si>
  <si>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</si>
  <si>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</si>
  <si>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</si>
  <si>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</si>
  <si>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</si>
  <si>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</si>
  <si>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</si>
  <si>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</si>
  <si>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</si>
  <si>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</si>
  <si>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</si>
  <si>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</si>
  <si>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</si>
  <si>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</si>
  <si>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</si>
  <si>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</si>
  <si>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</si>
  <si>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</si>
  <si>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</si>
  <si>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</si>
  <si>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</si>
  <si>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</si>
  <si>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</si>
  <si>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</si>
  <si>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</si>
  <si>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</si>
  <si>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</si>
  <si>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</si>
  <si>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</si>
  <si>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</si>
  <si>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</si>
  <si>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</si>
  <si>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</si>
  <si>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</si>
  <si>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</si>
  <si>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</si>
  <si>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</si>
  <si>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</si>
  <si>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</si>
  <si>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</si>
  <si>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</si>
  <si>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</si>
  <si>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</si>
  <si>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</si>
  <si>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</si>
  <si>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</si>
  <si>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</si>
  <si>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</si>
  <si>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</si>
  <si>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</si>
  <si>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</si>
  <si>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</si>
  <si>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</si>
  <si>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</si>
  <si>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</si>
  <si>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</si>
  <si>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</si>
  <si>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</si>
  <si>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</si>
  <si>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</si>
  <si>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</si>
  <si>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</si>
  <si>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</si>
  <si>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</si>
  <si>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</si>
  <si>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</si>
  <si>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</si>
  <si>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</si>
  <si>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</si>
  <si>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</si>
  <si>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</si>
  <si>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</si>
  <si>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</si>
  <si>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</si>
  <si>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</si>
  <si>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</si>
  <si>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</si>
  <si>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</si>
  <si>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</si>
  <si>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</si>
  <si>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</si>
  <si>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</si>
  <si>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</si>
  <si>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</si>
  <si>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</si>
  <si>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</si>
  <si>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</si>
  <si>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</si>
  <si>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</si>
  <si>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</si>
  <si>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</si>
  <si>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</si>
  <si>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</si>
  <si>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</si>
  <si>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</si>
  <si>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</si>
  <si>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</si>
  <si>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</si>
  <si>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</si>
  <si>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</si>
  <si>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</si>
  <si>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</si>
  <si>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</si>
  <si>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</si>
  <si>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</si>
  <si>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</si>
  <si>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</si>
  <si>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</si>
  <si>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</si>
  <si>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</si>
  <si>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</si>
  <si>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</si>
  <si>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</si>
  <si>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</si>
  <si>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</si>
  <si>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</si>
  <si>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</si>
  <si>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</si>
  <si>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</si>
  <si>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</si>
  <si>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</si>
  <si>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</si>
  <si>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</si>
  <si>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</si>
  <si>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</si>
  <si>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</si>
  <si>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</si>
  <si>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</si>
  <si>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</si>
  <si>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</si>
  <si>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</si>
  <si>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</si>
  <si>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</si>
  <si>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</si>
  <si>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</si>
  <si>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</si>
  <si>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</si>
  <si>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</si>
  <si>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</si>
  <si>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</si>
  <si>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</si>
  <si>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</si>
  <si>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</si>
  <si>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</si>
  <si>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</si>
  <si>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</si>
  <si>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</si>
  <si>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</si>
  <si>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</si>
  <si>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</si>
  <si>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</si>
  <si>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</si>
  <si>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</si>
  <si>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</si>
  <si>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</si>
  <si>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</si>
  <si>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</si>
  <si>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</si>
  <si>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</si>
  <si>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</si>
  <si>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</si>
  <si>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</si>
  <si>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</si>
  <si>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</si>
  <si>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</si>
  <si>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</si>
  <si>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</si>
  <si>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</si>
  <si>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</si>
  <si>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</si>
  <si>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</si>
  <si>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</si>
  <si>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</si>
  <si>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</si>
  <si>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</si>
  <si>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</si>
  <si>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</si>
  <si>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</si>
  <si>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</si>
  <si>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</si>
  <si>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</si>
  <si>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</si>
  <si>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</si>
  <si>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</si>
  <si>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</si>
  <si>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</si>
  <si>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</si>
  <si>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</si>
  <si>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</si>
  <si>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</si>
  <si>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</si>
  <si>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</si>
  <si>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</si>
  <si>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</si>
  <si>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</si>
  <si>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</si>
  <si>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</si>
  <si>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</si>
  <si>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</si>
  <si>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</si>
  <si>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</si>
  <si>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</si>
  <si>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</si>
  <si>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</si>
  <si>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</si>
  <si>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</si>
  <si>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</si>
  <si>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</si>
  <si>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</si>
  <si>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</si>
  <si>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</si>
  <si>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</si>
  <si>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</si>
  <si>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</si>
  <si>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</si>
  <si>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</si>
  <si>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</si>
  <si>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</si>
  <si>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</si>
  <si>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</si>
  <si>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</si>
  <si>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</si>
  <si>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</si>
  <si>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</si>
  <si>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</si>
  <si>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</si>
  <si>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</si>
  <si>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</si>
  <si>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</si>
  <si>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</si>
  <si>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</si>
  <si>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</si>
  <si>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</si>
  <si>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</si>
  <si>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</si>
  <si>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</si>
  <si>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</si>
  <si>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</si>
  <si>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</si>
  <si>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</si>
  <si>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</si>
  <si>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</si>
  <si>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</si>
  <si>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</si>
  <si>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</si>
  <si>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</si>
  <si>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</si>
  <si>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</si>
  <si>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</si>
  <si>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</si>
  <si>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</si>
  <si>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</si>
  <si>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</si>
  <si>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</si>
  <si>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</si>
  <si>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</si>
  <si>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</si>
  <si>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</si>
  <si>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</si>
  <si>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</si>
  <si>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</si>
  <si>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</si>
  <si>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</si>
  <si>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</si>
  <si>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</si>
  <si>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</si>
  <si>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</si>
  <si>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</si>
  <si>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</si>
  <si>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</si>
  <si>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</si>
  <si>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</si>
  <si>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</si>
  <si>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</si>
  <si>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</si>
  <si>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</si>
  <si>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</si>
  <si>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</si>
  <si>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</si>
  <si>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</si>
  <si>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</si>
  <si>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</si>
  <si>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</si>
  <si>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</si>
  <si>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</si>
  <si>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</si>
  <si>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</si>
  <si>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</si>
  <si>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</si>
  <si>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</si>
  <si>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</si>
  <si>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</si>
  <si>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</si>
  <si>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</si>
  <si>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</si>
  <si>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</si>
  <si>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</si>
  <si>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</si>
  <si>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</si>
  <si>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</si>
  <si>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</si>
  <si>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</si>
  <si>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</si>
  <si>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</si>
  <si>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</si>
  <si>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</si>
  <si>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</si>
  <si>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</si>
  <si>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</si>
  <si>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</si>
  <si>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</si>
  <si>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</si>
  <si>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</si>
  <si>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</si>
  <si>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</si>
  <si>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</si>
  <si>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</si>
  <si>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</si>
  <si>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</si>
  <si>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</si>
  <si>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</si>
  <si>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</si>
  <si>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</si>
  <si>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</si>
  <si>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</si>
  <si>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</si>
  <si>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</si>
  <si>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</si>
  <si>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</si>
  <si>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</si>
  <si>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</si>
  <si>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</si>
  <si>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</si>
  <si>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</si>
  <si>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</si>
  <si>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</si>
  <si>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</si>
  <si>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</si>
  <si>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</si>
  <si>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</si>
  <si>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</si>
  <si>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</si>
  <si>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</si>
  <si>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</si>
  <si>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</si>
  <si>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</si>
  <si>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</si>
  <si>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</si>
  <si>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</si>
  <si>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</si>
  <si>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</si>
  <si>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</si>
  <si>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</si>
  <si>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</si>
  <si>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</si>
  <si>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</si>
  <si>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</si>
  <si>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</si>
  <si>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</si>
  <si>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</si>
  <si>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</si>
  <si>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</si>
  <si>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</si>
  <si>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</si>
  <si>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</si>
  <si>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</si>
  <si>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</si>
  <si>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</si>
  <si>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</si>
  <si>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</si>
  <si>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</si>
  <si>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</si>
  <si>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</si>
  <si>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</si>
  <si>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</si>
  <si>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</si>
  <si>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</si>
  <si>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</si>
  <si>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</si>
  <si>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</si>
  <si>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</si>
  <si>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</si>
  <si>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</si>
  <si>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</si>
  <si>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</si>
  <si>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</si>
  <si>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</si>
  <si>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</si>
  <si>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</si>
  <si>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</si>
  <si>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</si>
  <si>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</si>
  <si>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</si>
  <si>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</si>
  <si>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</si>
  <si>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</si>
  <si>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</si>
  <si>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</si>
  <si>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</si>
  <si>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</si>
  <si>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</si>
  <si>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</si>
  <si>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</si>
  <si>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</si>
  <si>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</si>
  <si>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</si>
  <si>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</si>
  <si>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</si>
  <si>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</si>
  <si>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</si>
  <si>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</si>
  <si>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</si>
  <si>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</si>
  <si>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</si>
  <si>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</si>
  <si>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</si>
  <si>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</si>
  <si>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</si>
  <si>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</si>
  <si>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</si>
  <si>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</si>
  <si>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</si>
  <si>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</si>
  <si>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</si>
  <si>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</si>
  <si>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</si>
  <si>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</si>
  <si>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</si>
  <si>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</si>
  <si>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</si>
  <si>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</si>
  <si>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</si>
  <si>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</si>
  <si>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</si>
  <si>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</si>
  <si>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</si>
  <si>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</si>
  <si>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</si>
  <si>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</si>
  <si>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</si>
  <si>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</si>
  <si>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</si>
  <si>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</si>
  <si>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</si>
  <si>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</si>
  <si>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</si>
  <si>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</si>
  <si>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</si>
  <si>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</si>
  <si>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</si>
  <si>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</si>
  <si>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</si>
  <si>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</si>
  <si>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</si>
  <si>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</si>
  <si>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</si>
  <si>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</si>
  <si>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</si>
  <si>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</si>
  <si>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</si>
  <si>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</si>
  <si>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</si>
  <si>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</si>
  <si>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</si>
  <si>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</si>
  <si>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</si>
  <si>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</si>
  <si>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</si>
  <si>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</si>
  <si>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</si>
  <si>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</si>
  <si>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</si>
  <si>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</si>
  <si>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</si>
  <si>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</si>
  <si>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</si>
  <si>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</si>
  <si>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</si>
  <si>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</si>
  <si>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</si>
  <si>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</si>
  <si>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</si>
  <si>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</si>
  <si>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</si>
  <si>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</si>
  <si>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</si>
  <si>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</si>
  <si>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</si>
  <si>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</si>
  <si>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</si>
  <si>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</si>
  <si>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</si>
  <si>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</si>
  <si>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</si>
  <si>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</si>
  <si>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</si>
  <si>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</si>
  <si>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</si>
  <si>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</si>
  <si>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</si>
  <si>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</si>
  <si>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</si>
  <si>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</si>
  <si>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</si>
  <si>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</si>
  <si>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</si>
  <si>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</si>
  <si>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</si>
  <si>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</si>
  <si>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</si>
  <si>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</si>
  <si>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</si>
  <si>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</si>
  <si>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</si>
  <si>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</si>
  <si>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</si>
  <si>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</si>
  <si>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</si>
  <si>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</si>
  <si>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</si>
  <si>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</si>
  <si>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</si>
  <si>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</si>
  <si>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</si>
  <si>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</si>
  <si>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</si>
  <si>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</si>
  <si>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</si>
  <si>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</si>
  <si>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</si>
  <si>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</si>
  <si>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</si>
  <si>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</si>
  <si>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</si>
  <si>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</si>
  <si>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</si>
  <si>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</si>
  <si>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</si>
  <si>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</si>
  <si>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</si>
  <si>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</si>
  <si>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</si>
  <si>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</si>
  <si>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</si>
  <si>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</si>
  <si>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</si>
  <si>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</si>
  <si>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</si>
  <si>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</si>
  <si>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</si>
  <si>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</si>
  <si>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</si>
  <si>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</si>
  <si>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</si>
  <si>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</si>
  <si>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</si>
  <si>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</si>
  <si>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</si>
  <si>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</si>
  <si>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</si>
  <si>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</si>
  <si>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</si>
  <si>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</si>
  <si>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</si>
  <si>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</si>
  <si>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</si>
  <si>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</si>
  <si>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</si>
  <si>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</si>
  <si>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</si>
  <si>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</si>
  <si>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</si>
  <si>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</si>
  <si>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</si>
  <si>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</si>
  <si>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</si>
  <si>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</si>
  <si>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</si>
  <si>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</si>
  <si>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</si>
  <si>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</si>
  <si>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</si>
  <si>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</si>
  <si>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</si>
  <si>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</si>
  <si>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</si>
  <si>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</si>
  <si>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</si>
  <si>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</si>
  <si>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</si>
  <si>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</si>
  <si>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</si>
  <si>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</si>
  <si>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</si>
  <si>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</si>
  <si>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</si>
  <si>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</si>
  <si>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</si>
  <si>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</si>
  <si>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</si>
  <si>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</si>
  <si>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</si>
  <si>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</si>
  <si>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</si>
  <si>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</si>
  <si>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</si>
  <si>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</si>
  <si>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</si>
  <si>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</si>
  <si>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</si>
  <si>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</si>
  <si>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</si>
  <si>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</si>
  <si>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</si>
  <si>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</si>
  <si>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</si>
  <si>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</si>
  <si>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</si>
  <si>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</si>
  <si>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</si>
  <si>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</si>
  <si>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</si>
  <si>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</si>
  <si>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</si>
  <si>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</si>
  <si>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</si>
  <si>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</si>
  <si>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</si>
  <si>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</si>
  <si>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</si>
  <si>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</si>
  <si>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</si>
  <si>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</si>
  <si>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</si>
  <si>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</si>
  <si>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</si>
  <si>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</si>
  <si>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</si>
  <si>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</si>
  <si>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</si>
  <si>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</si>
  <si>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</si>
  <si>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</si>
  <si>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</si>
  <si>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</si>
  <si>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</si>
  <si>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</si>
  <si>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</si>
  <si>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</si>
  <si>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</si>
  <si>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</si>
  <si>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</si>
  <si>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</si>
  <si>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</si>
  <si>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</si>
  <si>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</si>
  <si>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</si>
  <si>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</si>
  <si>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</si>
  <si>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</si>
  <si>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</si>
  <si>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</si>
  <si>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</si>
  <si>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</si>
  <si>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</si>
  <si>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</si>
  <si>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</si>
  <si>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</si>
  <si>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</si>
  <si>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</si>
  <si>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</si>
  <si>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</si>
  <si>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</si>
  <si>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</si>
  <si>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</si>
  <si>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</si>
  <si>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</si>
  <si>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</si>
  <si>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</si>
  <si>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</si>
  <si>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</si>
  <si>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</si>
  <si>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</si>
  <si>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</si>
  <si>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</si>
  <si>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</si>
  <si>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</si>
  <si>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</si>
  <si>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</si>
  <si>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</si>
  <si>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</si>
  <si>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</si>
  <si>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</si>
  <si>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</si>
  <si>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</si>
  <si>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</si>
  <si>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</si>
  <si>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</si>
  <si>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</si>
  <si>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</si>
  <si>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</si>
  <si>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</si>
  <si>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</si>
  <si>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</si>
  <si>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</si>
  <si>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</si>
  <si>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</si>
  <si>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</si>
  <si>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</si>
  <si>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</si>
  <si>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</si>
  <si>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</si>
  <si>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</si>
  <si>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</si>
  <si>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</si>
  <si>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</si>
  <si>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</si>
  <si>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</si>
  <si>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</si>
  <si>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</si>
  <si>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</si>
  <si>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</si>
  <si>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</si>
  <si>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</si>
  <si>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</si>
  <si>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</si>
  <si>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</si>
  <si>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</si>
  <si>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</si>
  <si>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</si>
  <si>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</si>
  <si>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</si>
  <si>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</si>
  <si>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</si>
  <si>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</si>
  <si>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</si>
  <si>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</si>
  <si>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</si>
  <si>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</si>
  <si>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</si>
  <si>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</si>
  <si>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</si>
  <si>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</si>
  <si>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</si>
  <si>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</si>
  <si>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</si>
  <si>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</si>
  <si>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</si>
  <si>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</si>
  <si>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</si>
  <si>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</si>
  <si>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</si>
  <si>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</si>
  <si>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</si>
  <si>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</si>
  <si>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</si>
  <si>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</si>
  <si>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</si>
  <si>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</si>
  <si>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</si>
  <si>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</si>
  <si>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</si>
  <si>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</si>
  <si>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</si>
  <si>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</si>
  <si>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</si>
  <si>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</si>
  <si>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</si>
  <si>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</si>
  <si>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</si>
  <si>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</si>
  <si>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</si>
  <si>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</si>
  <si>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</si>
  <si>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</si>
  <si>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</si>
  <si>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</si>
  <si>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</si>
  <si>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</si>
  <si>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</si>
  <si>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</si>
  <si>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</si>
  <si>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</si>
  <si>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</si>
  <si>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</si>
  <si>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</si>
  <si>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</si>
  <si>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</si>
  <si>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</si>
  <si>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</si>
  <si>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</si>
  <si>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</si>
  <si>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</si>
  <si>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</si>
  <si>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</si>
  <si>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</si>
  <si>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</si>
  <si>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</si>
  <si>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</si>
  <si>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</si>
  <si>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</si>
  <si>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</si>
  <si>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</si>
  <si>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</si>
  <si>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</si>
  <si>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</si>
  <si>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</si>
  <si>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</si>
  <si>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</si>
  <si>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</si>
  <si>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</si>
  <si>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</si>
  <si>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</si>
  <si>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</si>
  <si>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</si>
  <si>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</si>
  <si>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</si>
  <si>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</si>
  <si>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</si>
  <si>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</si>
  <si>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</si>
  <si>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</si>
  <si>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</si>
  <si>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</si>
  <si>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</si>
  <si>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</si>
  <si>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</si>
  <si>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</si>
  <si>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</si>
  <si>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</si>
  <si>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</si>
  <si>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</si>
  <si>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</si>
  <si>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</si>
  <si>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</si>
  <si>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</si>
  <si>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</si>
  <si>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</si>
  <si>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</si>
  <si>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</si>
  <si>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</si>
  <si>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</si>
  <si>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</si>
  <si>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</si>
  <si>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</si>
  <si>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</si>
  <si>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</si>
  <si>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</si>
  <si>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</si>
  <si>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</si>
  <si>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</si>
  <si>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</si>
  <si>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</si>
  <si>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</si>
  <si>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</si>
  <si>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</si>
  <si>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</si>
  <si>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</si>
  <si>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</si>
  <si>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</si>
  <si>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</si>
  <si>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</si>
  <si>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</si>
  <si>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</si>
  <si>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</si>
  <si>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</si>
  <si>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</si>
  <si>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</si>
  <si>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</si>
  <si>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</si>
  <si>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</si>
  <si>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</si>
  <si>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</si>
  <si>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</si>
  <si>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</si>
  <si>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</si>
  <si>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</si>
  <si>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</si>
  <si>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</si>
  <si>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</si>
  <si>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</si>
  <si>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</si>
  <si>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</si>
  <si>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</si>
  <si>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</si>
  <si>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</si>
  <si>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</si>
  <si>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</si>
  <si>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</si>
  <si>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</si>
  <si>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</si>
  <si>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</si>
  <si>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</si>
  <si>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</si>
  <si>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</si>
  <si>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</si>
  <si>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</si>
  <si>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</si>
  <si>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</si>
  <si>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</si>
  <si>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</si>
  <si>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</si>
  <si>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</si>
  <si>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</si>
  <si>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</si>
  <si>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</si>
  <si>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</si>
  <si>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</si>
  <si>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</si>
  <si>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</si>
  <si>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</si>
  <si>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</si>
  <si>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</si>
  <si>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</si>
  <si>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</si>
  <si>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</si>
  <si>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</si>
  <si>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</si>
  <si>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</si>
  <si>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</si>
  <si>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</si>
  <si>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</si>
  <si>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</si>
  <si>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</si>
  <si>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</si>
  <si>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</si>
  <si>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</si>
  <si>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</si>
  <si>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</si>
  <si>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</si>
  <si>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</si>
  <si>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</si>
  <si>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</si>
  <si>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</si>
  <si>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</si>
  <si>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</si>
  <si>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</si>
  <si>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</si>
  <si>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</si>
  <si>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</si>
  <si>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</si>
  <si>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</si>
  <si>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</si>
  <si>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</si>
  <si>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</si>
  <si>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</si>
  <si>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</si>
  <si>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</si>
  <si>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</si>
  <si>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</si>
  <si>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</si>
  <si>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</si>
  <si>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</si>
  <si>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</si>
  <si>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</si>
  <si>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</si>
  <si>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</si>
  <si>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</si>
  <si>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</si>
  <si>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</si>
  <si>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</si>
  <si>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</si>
  <si>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</si>
  <si>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</si>
  <si>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</si>
  <si>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</si>
  <si>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</si>
  <si>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</si>
  <si>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</si>
  <si>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</si>
  <si>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</si>
  <si>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</si>
  <si>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</si>
  <si>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</si>
  <si>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</si>
  <si>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</si>
  <si>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</si>
  <si>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</si>
  <si>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</si>
  <si>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</si>
  <si>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</si>
  <si>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</si>
  <si>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</si>
  <si>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</si>
  <si>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</si>
  <si>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</si>
  <si>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</si>
  <si>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</si>
  <si>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</si>
  <si>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</si>
  <si>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</si>
  <si>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</si>
  <si>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</si>
  <si>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</si>
  <si>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</si>
  <si>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</si>
  <si>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</si>
  <si>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</si>
  <si>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</si>
  <si>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</si>
  <si>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</si>
  <si>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</si>
  <si>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</si>
  <si>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</si>
  <si>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</si>
  <si>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</si>
  <si>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</si>
  <si>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</si>
  <si>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</si>
  <si>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</si>
  <si>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</si>
  <si>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</si>
  <si>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</si>
  <si>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</si>
  <si>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</si>
  <si>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</si>
  <si>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</si>
  <si>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</si>
  <si>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</si>
  <si>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</si>
  <si>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</si>
  <si>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</si>
  <si>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</si>
  <si>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</si>
  <si>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</si>
  <si>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</si>
  <si>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</si>
  <si>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</si>
  <si>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</si>
  <si>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</si>
  <si>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</si>
  <si>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</si>
  <si>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</si>
  <si>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</si>
  <si>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</si>
  <si>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</si>
  <si>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</si>
  <si>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</si>
  <si>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</si>
  <si>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</si>
  <si>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</si>
  <si>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</si>
  <si>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</si>
  <si>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</si>
  <si>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</si>
  <si>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</si>
  <si>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</si>
  <si>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</si>
  <si>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</si>
  <si>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</si>
  <si>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</si>
  <si>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</si>
  <si>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</si>
  <si>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</si>
  <si>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</si>
  <si>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</si>
  <si>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</si>
  <si>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</si>
  <si>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</si>
  <si>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</si>
  <si>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</si>
  <si>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</si>
  <si>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</si>
  <si>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</si>
  <si>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</si>
  <si>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</si>
  <si>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</si>
  <si>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</si>
  <si>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</si>
  <si>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</si>
  <si>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</si>
  <si>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</si>
  <si>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</si>
  <si>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</si>
  <si>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</si>
  <si>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</si>
  <si>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</si>
  <si>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</si>
  <si>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</si>
  <si>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</si>
  <si>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</si>
  <si>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</si>
  <si>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</si>
  <si>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</si>
  <si>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</si>
  <si>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</si>
  <si>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</si>
  <si>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</si>
  <si>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</si>
  <si>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</si>
  <si>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</si>
  <si>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</si>
  <si>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</si>
  <si>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</si>
  <si>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</si>
  <si>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</si>
  <si>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</si>
  <si>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</si>
  <si>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</si>
  <si>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</si>
  <si>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</si>
  <si>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</si>
  <si>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</si>
  <si>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</si>
  <si>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</si>
  <si>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</si>
  <si>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</si>
  <si>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</si>
  <si>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</si>
  <si>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</si>
  <si>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</si>
  <si>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</si>
  <si>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</si>
  <si>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</si>
  <si>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</si>
  <si>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</si>
  <si>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</si>
  <si>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</si>
  <si>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</si>
  <si>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</si>
  <si>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</si>
  <si>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</si>
  <si>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</si>
  <si>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</si>
  <si>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</si>
  <si>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</si>
  <si>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</si>
  <si>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</si>
  <si>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</si>
  <si>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</si>
  <si>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</si>
  <si>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</si>
  <si>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</si>
  <si>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</si>
  <si>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</si>
  <si>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</si>
  <si>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</si>
  <si>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</si>
  <si>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</si>
  <si>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</si>
  <si>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</si>
  <si>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</si>
  <si>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</si>
  <si>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</si>
  <si>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</si>
  <si>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</si>
  <si>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</si>
  <si>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</si>
  <si>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</si>
  <si>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</si>
  <si>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</si>
  <si>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</si>
  <si>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</si>
  <si>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</si>
  <si>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</si>
  <si>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</si>
  <si>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</si>
  <si>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</si>
  <si>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</si>
  <si>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</si>
  <si>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</si>
  <si>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</si>
  <si>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</si>
  <si>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</si>
  <si>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</si>
  <si>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</si>
  <si>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</si>
  <si>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</si>
  <si>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</si>
  <si>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</si>
  <si>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</si>
  <si>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</si>
  <si>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</si>
  <si>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</si>
  <si>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</si>
  <si>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</si>
  <si>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</si>
  <si>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</si>
  <si>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</si>
  <si>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</si>
  <si>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</si>
  <si>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</si>
  <si>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</si>
  <si>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</si>
  <si>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</si>
  <si>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</si>
  <si>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</si>
  <si>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</si>
  <si>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</si>
  <si>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</si>
  <si>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</si>
  <si>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</si>
  <si>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</si>
  <si>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</si>
  <si>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</si>
  <si>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</si>
  <si>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</si>
  <si>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</si>
  <si>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</si>
  <si>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</si>
  <si>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</si>
  <si>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</si>
  <si>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</si>
  <si>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</si>
  <si>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</si>
  <si>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</si>
  <si>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</si>
  <si>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</si>
  <si>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</si>
  <si>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</si>
  <si>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</si>
  <si>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</si>
  <si>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</si>
  <si>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</si>
  <si>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</si>
  <si>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</si>
  <si>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</si>
  <si>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</si>
  <si>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</si>
  <si>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</si>
  <si>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</si>
  <si>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</si>
  <si>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</si>
  <si>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</si>
  <si>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</si>
  <si>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</si>
  <si>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</si>
  <si>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</si>
  <si>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</si>
  <si>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</si>
  <si>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</si>
  <si>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</si>
  <si>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</si>
  <si>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</si>
  <si>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</si>
  <si>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</si>
  <si>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</si>
  <si>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</si>
  <si>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</si>
  <si>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</si>
  <si>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</si>
  <si>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</si>
  <si>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</si>
  <si>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</si>
  <si>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</si>
  <si>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</si>
  <si>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</si>
  <si>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</si>
  <si>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</si>
  <si>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</si>
  <si>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</si>
  <si>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</si>
  <si>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</si>
  <si>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</si>
  <si>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</si>
  <si>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</si>
  <si>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</si>
  <si>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</si>
  <si>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</si>
  <si>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</si>
  <si>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</si>
  <si>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</si>
  <si>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</si>
  <si>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</si>
  <si>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</si>
  <si>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</si>
  <si>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</si>
  <si>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</si>
  <si>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</si>
  <si>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</si>
  <si>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</si>
  <si>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</si>
  <si>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</si>
  <si>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</si>
  <si>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</si>
  <si>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</si>
  <si>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</si>
  <si>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</si>
  <si>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</si>
  <si>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</si>
  <si>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</si>
  <si>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</si>
  <si>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</si>
  <si>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</si>
  <si>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</si>
  <si>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</si>
  <si>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</si>
  <si>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</si>
  <si>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</si>
  <si>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</si>
  <si>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</si>
  <si>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</si>
  <si>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</si>
  <si>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</si>
  <si>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</si>
  <si>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</si>
  <si>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</si>
  <si>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</si>
  <si>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</si>
  <si>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</si>
  <si>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</si>
  <si>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</si>
  <si>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</si>
  <si>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</si>
  <si>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</si>
  <si>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</si>
  <si>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</si>
  <si>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</si>
  <si>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</si>
  <si>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</si>
  <si>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</si>
  <si>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</si>
  <si>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</si>
  <si>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</si>
  <si>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</si>
  <si>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</si>
  <si>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</si>
  <si>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</si>
  <si>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</si>
  <si>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</si>
  <si>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</si>
  <si>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</si>
  <si>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</si>
  <si>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</si>
  <si>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</si>
  <si>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</si>
  <si>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</si>
  <si>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</si>
  <si>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</si>
  <si>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</si>
  <si>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</si>
  <si>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</si>
  <si>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</si>
  <si>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</si>
  <si>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</si>
  <si>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</si>
  <si>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</si>
  <si>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</si>
  <si>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</si>
  <si>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</si>
  <si>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</si>
  <si>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</si>
  <si>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</si>
  <si>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</si>
  <si>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</si>
  <si>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</si>
  <si>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</si>
  <si>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</si>
  <si>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</si>
  <si>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</si>
  <si>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</si>
  <si>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</si>
  <si>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</si>
  <si>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</si>
  <si>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</si>
  <si>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</si>
  <si>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</si>
  <si>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</si>
  <si>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</si>
  <si>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</si>
  <si>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</si>
  <si>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</si>
  <si>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</si>
  <si>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</si>
  <si>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</si>
  <si>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</si>
  <si>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</si>
  <si>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</si>
  <si>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</si>
  <si>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</si>
  <si>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</si>
  <si>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</si>
  <si>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</si>
  <si>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</si>
  <si>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</si>
  <si>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</si>
  <si>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</si>
  <si>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</si>
  <si>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</si>
  <si>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</si>
  <si>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</si>
  <si>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</si>
  <si>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</si>
  <si>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</si>
  <si>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</si>
  <si>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</si>
  <si>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</si>
  <si>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</si>
  <si>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</si>
  <si>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</si>
  <si>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</si>
  <si>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</si>
  <si>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</si>
  <si>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</si>
  <si>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</si>
  <si>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</si>
  <si>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</si>
  <si>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</si>
  <si>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</si>
  <si>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</si>
  <si>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</si>
  <si>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</si>
  <si>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</si>
  <si>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</si>
  <si>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</si>
  <si>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</si>
  <si>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</si>
  <si>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</si>
  <si>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</si>
  <si>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</si>
  <si>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</si>
  <si>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</si>
  <si>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</si>
  <si>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</si>
  <si>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</si>
  <si>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</si>
  <si>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</si>
  <si>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</si>
  <si>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</si>
  <si>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</si>
  <si>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</si>
  <si>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</si>
  <si>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</si>
  <si>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</si>
  <si>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</si>
  <si>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</si>
  <si>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</si>
  <si>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</si>
  <si>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</si>
  <si>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</si>
  <si>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</si>
  <si>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</si>
  <si>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</si>
  <si>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</si>
  <si>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</si>
  <si>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</si>
  <si>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</si>
  <si>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</si>
  <si>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</si>
  <si>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</si>
  <si>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</si>
  <si>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</si>
  <si>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</si>
  <si>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</si>
  <si>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</si>
  <si>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</si>
  <si>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</si>
  <si>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</si>
  <si>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</si>
  <si>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</si>
  <si>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</si>
  <si>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</si>
  <si>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</si>
  <si>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</si>
  <si>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</si>
  <si>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</si>
  <si>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</si>
  <si>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</si>
  <si>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</si>
  <si>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</si>
  <si>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</si>
  <si>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</si>
  <si>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</si>
  <si>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</si>
  <si>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</si>
  <si>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</si>
  <si>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</si>
  <si>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</si>
  <si>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</si>
  <si>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</si>
  <si>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</si>
  <si>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</si>
  <si>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</si>
  <si>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</si>
  <si>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</si>
  <si>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</si>
  <si>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</si>
  <si>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</si>
  <si>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</si>
  <si>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</si>
  <si>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</si>
  <si>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</si>
  <si>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</si>
  <si>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</si>
  <si>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</si>
  <si>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</si>
  <si>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</si>
  <si>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</si>
  <si>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</si>
  <si>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</si>
  <si>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</si>
  <si>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</si>
  <si>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</si>
  <si>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</si>
  <si>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</si>
  <si>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</si>
  <si>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</si>
  <si>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</si>
  <si>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</si>
  <si>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</si>
  <si>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</si>
  <si>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</si>
  <si>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</si>
  <si>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</si>
  <si>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</si>
  <si>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</si>
  <si>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</si>
  <si>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</si>
  <si>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</si>
  <si>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</si>
  <si>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</si>
  <si>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</si>
  <si>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</si>
  <si>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</si>
  <si>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</si>
  <si>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</si>
  <si>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</si>
  <si>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</si>
  <si>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</si>
  <si>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</si>
  <si>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</si>
  <si>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</si>
  <si>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</si>
  <si>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</si>
  <si>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</si>
  <si>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</si>
  <si>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</si>
  <si>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</si>
  <si>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</si>
  <si>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</si>
  <si>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</si>
  <si>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</si>
  <si>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</si>
  <si>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</si>
  <si>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</si>
  <si>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</si>
  <si>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</si>
  <si>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</si>
  <si>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</si>
  <si>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</si>
  <si>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</si>
  <si>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</si>
  <si>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</si>
  <si>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</si>
  <si>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</si>
  <si>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</si>
  <si>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</si>
  <si>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</si>
  <si>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</si>
  <si>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</si>
  <si>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</si>
  <si>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</si>
  <si>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</si>
  <si>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</si>
  <si>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</si>
  <si>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</si>
  <si>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</si>
  <si>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</si>
  <si>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</si>
  <si>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</si>
  <si>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</si>
  <si>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</si>
  <si>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</si>
  <si>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</si>
  <si>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</si>
  <si>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</si>
  <si>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</si>
  <si>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</si>
  <si>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</si>
  <si>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</si>
  <si>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</si>
  <si>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</si>
  <si>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</si>
  <si>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</si>
  <si>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</si>
  <si>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</si>
  <si>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</si>
  <si>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</si>
  <si>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</si>
  <si>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</si>
  <si>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</si>
  <si>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</si>
  <si>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</si>
  <si>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</si>
  <si>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</si>
  <si>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</si>
  <si>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</si>
  <si>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</si>
  <si>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</si>
  <si>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</si>
  <si>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</si>
  <si>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</si>
  <si>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</si>
  <si>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</si>
  <si>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</si>
  <si>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</si>
  <si>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</si>
  <si>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</si>
  <si>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</si>
  <si>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</si>
  <si>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</si>
  <si>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</si>
  <si>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</si>
  <si>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</si>
  <si>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</si>
  <si>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</si>
  <si>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</si>
  <si>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</si>
  <si>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</si>
  <si>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</si>
  <si>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</si>
  <si>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</si>
  <si>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</si>
  <si>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</si>
  <si>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</si>
  <si>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</si>
  <si>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</si>
  <si>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</si>
  <si>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</si>
  <si>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</si>
  <si>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</si>
  <si>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</si>
  <si>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</si>
  <si>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</si>
  <si>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</si>
  <si>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</si>
  <si>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</si>
  <si>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</si>
  <si>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</si>
  <si>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</si>
  <si>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</si>
  <si>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</si>
  <si>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</si>
  <si>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</si>
  <si>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</si>
  <si>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</si>
  <si>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</si>
  <si>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</si>
  <si>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</si>
  <si>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</si>
  <si>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</si>
  <si>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</si>
  <si>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</si>
  <si>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</si>
  <si>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</si>
  <si>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</si>
  <si>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</si>
  <si>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</si>
  <si>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</si>
  <si>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</si>
  <si>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</si>
  <si>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</si>
  <si>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</si>
  <si>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</si>
  <si>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</si>
  <si>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</si>
  <si>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</si>
  <si>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</si>
  <si>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</si>
  <si>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</si>
  <si>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</si>
  <si>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</si>
  <si>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</si>
  <si>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</si>
  <si>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</si>
  <si>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</si>
  <si>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</si>
  <si>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</si>
  <si>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</si>
  <si>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</si>
  <si>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</si>
  <si>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</si>
  <si>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</si>
  <si>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</si>
  <si>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</si>
  <si>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</si>
  <si>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</si>
  <si>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</si>
  <si>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</si>
  <si>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</si>
  <si>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</si>
  <si>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</si>
  <si>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</si>
  <si>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</si>
  <si>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</si>
  <si>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</si>
  <si>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</si>
  <si>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</si>
  <si>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</si>
  <si>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</si>
  <si>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</si>
  <si>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</si>
  <si>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</si>
  <si>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</si>
  <si>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</si>
  <si>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</si>
  <si>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</si>
  <si>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</si>
  <si>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</si>
  <si>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</si>
  <si>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</si>
  <si>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</si>
  <si>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</si>
  <si>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</si>
  <si>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</si>
  <si>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</si>
  <si>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</si>
  <si>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</si>
  <si>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</si>
  <si>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</si>
  <si>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</si>
  <si>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</si>
  <si>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</si>
  <si>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</si>
  <si>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</si>
  <si>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</si>
  <si>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</si>
  <si>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</si>
  <si>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</si>
  <si>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</si>
  <si>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</si>
  <si>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</si>
  <si>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</si>
  <si>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</si>
  <si>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</si>
  <si>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</si>
  <si>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</si>
  <si>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</si>
  <si>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</si>
  <si>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</si>
  <si>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</si>
  <si>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</si>
  <si>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</si>
  <si>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</si>
  <si>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</si>
  <si>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</si>
  <si>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</si>
  <si>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</si>
  <si>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</si>
  <si>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</si>
  <si>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</si>
  <si>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</si>
  <si>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</si>
  <si>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</si>
  <si>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</si>
  <si>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</si>
  <si>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</si>
  <si>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</si>
  <si>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</si>
  <si>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</si>
  <si>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</si>
  <si>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</si>
  <si>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</si>
  <si>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</si>
  <si>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</si>
  <si>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</si>
  <si>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</si>
  <si>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</si>
  <si>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</si>
  <si>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</si>
  <si>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</si>
  <si>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</si>
  <si>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</si>
  <si>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</si>
  <si>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</si>
  <si>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</si>
  <si>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</si>
  <si>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</si>
  <si>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</si>
  <si>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</si>
  <si>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</si>
  <si>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</si>
  <si>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</si>
  <si>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</si>
  <si>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</si>
  <si>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</si>
  <si>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</si>
  <si>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</si>
  <si>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</si>
  <si>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</si>
  <si>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</si>
  <si>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</si>
  <si>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</si>
  <si>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</si>
  <si>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</si>
  <si>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</si>
  <si>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</si>
  <si>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</si>
  <si>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</si>
  <si>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</si>
  <si>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</si>
  <si>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</si>
  <si>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</si>
  <si>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</si>
  <si>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</si>
  <si>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</si>
  <si>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</si>
  <si>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</si>
  <si>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</si>
  <si>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</si>
  <si>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</si>
  <si>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</si>
  <si>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</si>
  <si>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</si>
  <si>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</si>
  <si>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</si>
  <si>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</si>
  <si>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</si>
  <si>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</si>
  <si>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</si>
  <si>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</si>
  <si>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</si>
  <si>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</si>
  <si>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</si>
  <si>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</si>
  <si>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</si>
  <si>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</si>
  <si>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</si>
  <si>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</si>
  <si>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</si>
  <si>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</si>
  <si>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</si>
  <si>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</si>
  <si>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</si>
  <si>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</si>
  <si>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</si>
  <si>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</si>
  <si>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</si>
  <si>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</si>
  <si>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</si>
  <si>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</si>
  <si>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</si>
  <si>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</si>
  <si>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</si>
  <si>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</si>
  <si>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</si>
  <si>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</si>
  <si>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</si>
  <si>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</si>
  <si>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</si>
  <si>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</si>
  <si>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</si>
  <si>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</si>
  <si>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</si>
  <si>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</si>
  <si>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</si>
  <si>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</si>
  <si>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</si>
  <si>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</si>
  <si>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</si>
  <si>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</si>
  <si>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</si>
  <si>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</si>
  <si>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</si>
  <si>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</si>
  <si>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</si>
  <si>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</si>
  <si>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</si>
  <si>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</si>
  <si>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</si>
  <si>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</si>
  <si>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</si>
  <si>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</si>
  <si>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</si>
  <si>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</si>
  <si>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</si>
  <si>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</si>
  <si>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</si>
  <si>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</si>
  <si>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</si>
  <si>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</si>
  <si>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</si>
  <si>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</si>
  <si>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</si>
  <si>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</si>
  <si>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</si>
  <si>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</si>
  <si>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</si>
  <si>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</si>
  <si>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</si>
  <si>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</si>
  <si>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</si>
  <si>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</si>
  <si>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</si>
  <si>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</si>
  <si>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</si>
  <si>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</si>
  <si>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</si>
  <si>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</si>
  <si>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</si>
  <si>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</si>
  <si>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</si>
  <si>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</si>
  <si>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</si>
  <si>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</si>
  <si>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</si>
  <si>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</si>
  <si>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</si>
  <si>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</si>
  <si>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</si>
  <si>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</si>
  <si>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</si>
  <si>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</si>
  <si>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</si>
  <si>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</si>
  <si>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</si>
  <si>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</si>
  <si>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</si>
  <si>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</si>
  <si>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</si>
  <si>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</si>
  <si>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</si>
  <si>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</si>
  <si>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</si>
  <si>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</si>
  <si>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</si>
  <si>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</si>
  <si>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</si>
  <si>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</si>
  <si>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</si>
  <si>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</si>
  <si>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</si>
  <si>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</si>
  <si>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</si>
  <si>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</si>
  <si>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</si>
  <si>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</si>
  <si>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</si>
  <si>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</si>
  <si>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</si>
  <si>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</si>
  <si>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</si>
  <si>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</si>
  <si>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</si>
  <si>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</si>
  <si>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</si>
  <si>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</si>
  <si>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</si>
  <si>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</si>
  <si>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</si>
  <si>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</si>
  <si>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</si>
  <si>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</si>
  <si>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</si>
  <si>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</si>
  <si>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</si>
  <si>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</si>
  <si>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</si>
  <si>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</si>
  <si>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</si>
  <si>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</si>
  <si>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</si>
  <si>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</si>
  <si>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</si>
  <si>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</si>
  <si>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</si>
  <si>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</si>
  <si>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</si>
  <si>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</si>
  <si>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</si>
  <si>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</si>
  <si>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</si>
  <si>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</si>
  <si>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</si>
  <si>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</si>
  <si>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</si>
  <si>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</si>
  <si>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</si>
  <si>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</si>
  <si>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</si>
  <si>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</si>
  <si>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</si>
  <si>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</si>
  <si>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</si>
  <si>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</si>
  <si>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</si>
  <si>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</si>
  <si>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</si>
  <si>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</si>
  <si>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</si>
  <si>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</si>
  <si>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</si>
  <si>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</si>
  <si>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</si>
  <si>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</si>
  <si>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</si>
  <si>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</si>
  <si>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</si>
  <si>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</si>
  <si>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</si>
  <si>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</si>
  <si>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</si>
  <si>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</si>
  <si>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</si>
  <si>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</si>
  <si>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</si>
  <si>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</si>
  <si>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</si>
  <si>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</si>
  <si>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</si>
  <si>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</si>
  <si>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</si>
  <si>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</si>
  <si>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</si>
  <si>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</si>
  <si>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</si>
  <si>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</si>
  <si>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</si>
  <si>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</si>
  <si>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</si>
  <si>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</si>
  <si>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</si>
  <si>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</si>
  <si>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</si>
  <si>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</si>
  <si>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</si>
  <si>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</si>
  <si>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</si>
  <si>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</si>
  <si>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</si>
  <si>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</si>
  <si>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</si>
  <si>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</si>
  <si>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</si>
  <si>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</si>
  <si>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</si>
  <si>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</si>
  <si>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</si>
  <si>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</si>
  <si>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</si>
  <si>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</si>
  <si>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</si>
  <si>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</si>
  <si>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</si>
  <si>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</si>
  <si>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</si>
  <si>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</si>
  <si>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</si>
  <si>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</si>
  <si>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</si>
  <si>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</si>
  <si>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</si>
  <si>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</si>
  <si>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</si>
  <si>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</si>
  <si>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</si>
  <si>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</si>
  <si>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</si>
  <si>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</si>
  <si>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</si>
  <si>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</si>
  <si>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</si>
  <si>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</si>
  <si>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</si>
  <si>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</si>
  <si>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</si>
  <si>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</si>
  <si>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</si>
  <si>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</si>
  <si>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</si>
  <si>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</si>
  <si>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</si>
  <si>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</si>
  <si>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</si>
  <si>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</si>
  <si>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</si>
  <si>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</si>
  <si>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</si>
  <si>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</si>
  <si>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</si>
  <si>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</si>
  <si>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</si>
  <si>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</si>
  <si>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</si>
  <si>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</si>
  <si>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</si>
  <si>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</si>
  <si>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</si>
  <si>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</si>
  <si>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</si>
  <si>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</si>
  <si>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</si>
  <si>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</si>
  <si>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</si>
  <si>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</si>
  <si>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</si>
  <si>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</si>
  <si>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</si>
  <si>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</si>
  <si>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</si>
  <si>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</si>
  <si>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</si>
  <si>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</si>
  <si>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</si>
  <si>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</si>
  <si>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</si>
  <si>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</si>
  <si>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</si>
  <si>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</si>
  <si>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</si>
  <si>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</si>
  <si>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</si>
  <si>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</si>
  <si>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</si>
  <si>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</si>
  <si>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</si>
  <si>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</si>
  <si>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</si>
  <si>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</si>
  <si>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</si>
  <si>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</si>
  <si>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</si>
  <si>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</si>
  <si>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</si>
  <si>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</si>
  <si>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</si>
  <si>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</si>
  <si>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</si>
  <si>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</si>
  <si>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</si>
  <si>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</si>
  <si>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</si>
  <si>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</si>
  <si>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</si>
  <si>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</si>
  <si>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</si>
  <si>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</si>
  <si>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</si>
  <si>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</si>
  <si>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</si>
  <si>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</si>
  <si>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</si>
  <si>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</si>
  <si>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</si>
  <si>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</si>
  <si>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</si>
  <si>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</si>
  <si>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</si>
  <si>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</si>
  <si>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</si>
  <si>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</si>
  <si>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</si>
  <si>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</si>
  <si>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</si>
  <si>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</si>
  <si>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</si>
  <si>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</si>
  <si>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</si>
  <si>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</si>
  <si>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</si>
  <si>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</si>
  <si>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</si>
  <si>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</si>
  <si>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</si>
  <si>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</si>
  <si>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</si>
  <si>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</si>
  <si>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</si>
  <si>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</si>
  <si>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</si>
  <si>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</si>
  <si>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</si>
  <si>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</si>
  <si>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</si>
  <si>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</si>
  <si>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</si>
  <si>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</si>
  <si>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</si>
  <si>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</si>
  <si>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</si>
  <si>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</si>
  <si>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</si>
  <si>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</si>
  <si>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</si>
  <si>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</si>
  <si>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</si>
  <si>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</si>
  <si>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</si>
  <si>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</si>
  <si>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</si>
  <si>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</si>
  <si>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</si>
  <si>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</si>
  <si>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</si>
  <si>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</si>
  <si>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</si>
  <si>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</si>
  <si>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</si>
  <si>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</si>
  <si>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</si>
  <si>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</si>
  <si>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</si>
  <si>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</si>
  <si>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</si>
  <si>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</si>
  <si>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</si>
  <si>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</si>
  <si>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</si>
  <si>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</si>
  <si>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</si>
  <si>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</si>
  <si>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</si>
  <si>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</si>
  <si>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</si>
  <si>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</si>
  <si>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</si>
  <si>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</si>
  <si>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</si>
  <si>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</si>
  <si>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</si>
  <si>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</si>
  <si>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</si>
  <si>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</si>
  <si>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</si>
  <si>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</si>
  <si>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</si>
  <si>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</si>
  <si>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</si>
  <si>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</si>
  <si>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</si>
  <si>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</si>
  <si>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</si>
  <si>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</si>
  <si>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</si>
  <si>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</si>
  <si>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</si>
  <si>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</si>
  <si>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</si>
  <si>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</si>
  <si>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</si>
  <si>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</si>
  <si>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</si>
  <si>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</si>
  <si>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</si>
  <si>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</si>
  <si>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</si>
  <si>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</si>
  <si>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</si>
  <si>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</si>
  <si>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</si>
  <si>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</si>
  <si>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</si>
  <si>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</si>
  <si>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</si>
  <si>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</si>
  <si>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</si>
  <si>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</si>
  <si>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</si>
  <si>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</si>
  <si>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</si>
  <si>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</si>
  <si>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</si>
  <si>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</si>
  <si>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</si>
  <si>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</si>
  <si>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</si>
  <si>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</si>
  <si>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</si>
  <si>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</si>
  <si>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</si>
  <si>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</si>
  <si>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</si>
  <si>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</si>
  <si>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</si>
  <si>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</si>
  <si>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</si>
  <si>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</si>
  <si>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</si>
  <si>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</si>
  <si>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</si>
  <si>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</si>
  <si>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</si>
  <si>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</si>
  <si>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</si>
  <si>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</si>
  <si>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</si>
  <si>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</si>
  <si>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</si>
  <si>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</si>
  <si>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</si>
  <si>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</si>
  <si>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</si>
  <si>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</si>
  <si>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</si>
  <si>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</si>
  <si>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</si>
  <si>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</si>
  <si>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</si>
  <si>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</si>
  <si>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</si>
  <si>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</si>
  <si>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</si>
  <si>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</si>
  <si>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</si>
  <si>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</si>
  <si>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</si>
  <si>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</si>
  <si>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</si>
  <si>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</si>
  <si>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</si>
  <si>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</si>
  <si>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</si>
  <si>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</si>
  <si>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</si>
  <si>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</si>
  <si>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</si>
  <si>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</si>
  <si>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</si>
  <si>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</si>
  <si>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</si>
  <si>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</si>
  <si>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</si>
  <si>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</si>
  <si>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</si>
  <si>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</si>
  <si>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</si>
  <si>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</si>
  <si>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</si>
  <si>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</si>
  <si>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</si>
  <si>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</si>
  <si>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</si>
  <si>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</si>
  <si>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</si>
  <si>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</si>
  <si>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</si>
  <si>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</si>
  <si>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</si>
  <si>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</si>
  <si>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</si>
  <si>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</si>
  <si>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</si>
  <si>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</si>
  <si>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</si>
  <si>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</si>
  <si>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</si>
  <si>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</si>
  <si>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</si>
  <si>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</si>
  <si>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</si>
  <si>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</si>
  <si>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</si>
  <si>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</si>
  <si>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</si>
  <si>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</si>
  <si>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</si>
  <si>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</si>
  <si>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</si>
  <si>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</si>
  <si>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</si>
  <si>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</si>
  <si>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</si>
  <si>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</si>
  <si>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</si>
  <si>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</si>
  <si>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</si>
  <si>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</si>
  <si>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</si>
  <si>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</si>
  <si>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</si>
  <si>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</si>
  <si>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</si>
  <si>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</si>
  <si>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</si>
  <si>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</si>
  <si>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</si>
  <si>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</si>
  <si>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</si>
  <si>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</si>
  <si>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</si>
  <si>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</si>
  <si>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</si>
  <si>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</si>
  <si>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</si>
  <si>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</si>
  <si>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</si>
  <si>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</si>
  <si>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</si>
  <si>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</si>
  <si>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</si>
  <si>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</si>
  <si>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</si>
  <si>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</si>
  <si>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</si>
  <si>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</si>
  <si>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</si>
  <si>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</si>
  <si>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</si>
  <si>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</si>
  <si>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</si>
  <si>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</si>
  <si>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</si>
  <si>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</si>
  <si>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</si>
  <si>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</si>
  <si>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</si>
  <si>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</si>
  <si>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</si>
  <si>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</si>
  <si>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</si>
  <si>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</si>
  <si>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</si>
  <si>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</si>
  <si>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</si>
  <si>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</si>
  <si>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</si>
  <si>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</si>
  <si>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</si>
  <si>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</si>
  <si>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</si>
  <si>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</si>
  <si>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</si>
  <si>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</si>
  <si>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</si>
  <si>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</si>
  <si>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</si>
  <si>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</si>
  <si>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</si>
  <si>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</si>
  <si>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</si>
  <si>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</si>
  <si>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</si>
  <si>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</si>
  <si>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</si>
  <si>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</si>
  <si>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</si>
  <si>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</si>
  <si>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</si>
  <si>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</si>
  <si>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</si>
  <si>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</si>
  <si>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</si>
  <si>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</si>
  <si>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</si>
  <si>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</si>
  <si>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</si>
  <si>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</si>
  <si>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</si>
  <si>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</si>
  <si>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</si>
  <si>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</si>
  <si>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</si>
  <si>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</si>
  <si>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</si>
  <si>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</si>
  <si>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</si>
  <si>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</si>
  <si>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</si>
  <si>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</si>
  <si>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</si>
  <si>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</si>
  <si>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</si>
  <si>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</si>
  <si>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</si>
  <si>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</si>
  <si>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</si>
  <si>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</si>
  <si>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</si>
  <si>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</si>
  <si>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</si>
  <si>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</si>
  <si>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</si>
  <si>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</si>
  <si>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</si>
  <si>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</si>
  <si>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</si>
  <si>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</si>
  <si>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</si>
  <si>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</si>
  <si>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</si>
  <si>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</si>
  <si>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</si>
  <si>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</si>
  <si>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</si>
  <si>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</si>
  <si>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</si>
  <si>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</si>
  <si>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</si>
  <si>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</si>
  <si>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</si>
  <si>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</si>
  <si>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</si>
  <si>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</si>
  <si>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</si>
  <si>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</si>
  <si>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</si>
  <si>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</si>
  <si>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</si>
  <si>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</si>
  <si>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</si>
  <si>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</si>
  <si>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</si>
  <si>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</si>
  <si>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</si>
  <si>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</si>
  <si>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</si>
  <si>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</si>
  <si>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</si>
  <si>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</si>
  <si>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</si>
  <si>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</si>
  <si>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</si>
  <si>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</si>
  <si>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</si>
  <si>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</si>
  <si>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</si>
  <si>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</si>
  <si>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</si>
  <si>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</si>
  <si>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</si>
  <si>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</si>
  <si>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</si>
  <si>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</si>
  <si>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</si>
  <si>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</si>
  <si>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</si>
  <si>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</si>
  <si>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</si>
  <si>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</si>
  <si>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</si>
  <si>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</si>
  <si>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</si>
  <si>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</si>
  <si>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</si>
  <si>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</si>
  <si>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</si>
  <si>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</si>
  <si>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</si>
  <si>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</si>
  <si>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</si>
  <si>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</si>
  <si>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</si>
  <si>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</si>
  <si>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</si>
  <si>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</si>
  <si>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</si>
  <si>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</si>
  <si>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</si>
  <si>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</si>
  <si>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</si>
  <si>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</si>
  <si>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</si>
  <si>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</si>
  <si>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</si>
  <si>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</si>
  <si>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</si>
  <si>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</si>
  <si>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</si>
  <si>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</si>
  <si>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</si>
  <si>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</si>
  <si>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</si>
  <si>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</si>
  <si>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</si>
  <si>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</si>
  <si>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</si>
  <si>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</si>
  <si>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</si>
  <si>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</si>
  <si>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</si>
  <si>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</si>
  <si>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</si>
  <si>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</si>
  <si>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</si>
  <si>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</si>
  <si>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</si>
  <si>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</si>
  <si>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</si>
  <si>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</si>
  <si>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</si>
  <si>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</si>
  <si>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</si>
  <si>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</si>
  <si>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</si>
  <si>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</si>
  <si>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</si>
  <si>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</si>
  <si>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</si>
  <si>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</si>
  <si>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</si>
  <si>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</si>
  <si>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</si>
  <si>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</si>
  <si>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</si>
  <si>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</si>
  <si>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</si>
  <si>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</si>
  <si>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</si>
  <si>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</si>
  <si>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</si>
  <si>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</si>
  <si>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</si>
  <si>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</si>
  <si>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</si>
  <si>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</si>
  <si>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</si>
  <si>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</si>
  <si>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</si>
  <si>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</si>
  <si>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</si>
  <si>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</si>
  <si>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</si>
  <si>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</si>
  <si>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</si>
  <si>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</si>
  <si>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</si>
  <si>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</si>
  <si>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</si>
  <si>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</si>
  <si>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</si>
  <si>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</si>
  <si>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</si>
  <si>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</si>
  <si>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</si>
  <si>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</si>
  <si>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</si>
  <si>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</si>
  <si>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</si>
  <si>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</si>
  <si>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</si>
  <si>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</si>
  <si>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</si>
  <si>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</si>
  <si>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</si>
  <si>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</si>
  <si>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</si>
  <si>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</si>
  <si>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</si>
  <si>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</si>
  <si>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</si>
  <si>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</si>
  <si>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</si>
  <si>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</si>
  <si>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</si>
  <si>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</si>
  <si>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</si>
  <si>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</si>
  <si>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</si>
  <si>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</si>
  <si>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</si>
  <si>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</si>
  <si>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</si>
  <si>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</si>
  <si>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</si>
  <si>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</si>
  <si>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</si>
  <si>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</si>
  <si>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</si>
  <si>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</si>
  <si>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</si>
  <si>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</si>
  <si>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</si>
  <si>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</si>
  <si>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</si>
  <si>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</si>
  <si>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</si>
  <si>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</si>
  <si>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</si>
  <si>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</si>
  <si>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</si>
  <si>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</si>
  <si>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</si>
  <si>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</si>
  <si>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</si>
  <si>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</si>
  <si>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</si>
  <si>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</si>
  <si>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</si>
  <si>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</si>
  <si>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</si>
  <si>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</si>
  <si>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</si>
  <si>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</si>
  <si>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</si>
  <si>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</si>
  <si>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</si>
  <si>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</si>
  <si>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</si>
  <si>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</si>
  <si>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</si>
  <si>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</si>
  <si>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</si>
  <si>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</si>
  <si>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</si>
  <si>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</si>
  <si>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</si>
  <si>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</si>
  <si>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</si>
  <si>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</si>
  <si>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</si>
  <si>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</si>
  <si>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</si>
  <si>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</si>
  <si>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</si>
  <si>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</si>
  <si>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</si>
  <si>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</si>
  <si>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</si>
  <si>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</si>
  <si>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</si>
  <si>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</si>
  <si>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</si>
  <si>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</si>
  <si>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</si>
  <si>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</si>
  <si>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</si>
  <si>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</si>
  <si>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</si>
  <si>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</si>
  <si>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</si>
  <si>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</si>
  <si>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</si>
  <si>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</si>
  <si>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</si>
  <si>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</si>
  <si>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</si>
  <si>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</si>
  <si>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</si>
  <si>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</si>
  <si>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</si>
  <si>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</si>
  <si>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</si>
  <si>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</si>
  <si>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</si>
  <si>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</si>
  <si>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</si>
  <si>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</si>
  <si>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</si>
  <si>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</si>
  <si>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</si>
  <si>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</si>
  <si>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</si>
  <si>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</si>
  <si>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</si>
  <si>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</si>
  <si>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</si>
  <si>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</si>
  <si>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</si>
  <si>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</si>
  <si>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</si>
  <si>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</si>
  <si>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</si>
  <si>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</si>
  <si>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</si>
  <si>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</si>
  <si>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</si>
  <si>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</si>
  <si>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</si>
  <si>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</si>
  <si>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</si>
  <si>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</si>
  <si>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</si>
  <si>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</si>
  <si>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</si>
  <si>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</si>
  <si>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</si>
  <si>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</si>
  <si>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</si>
  <si>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</si>
  <si>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</si>
  <si>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</si>
  <si>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</si>
  <si>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</si>
  <si>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</si>
  <si>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</si>
  <si>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</si>
  <si>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</si>
  <si>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</si>
  <si>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</si>
  <si>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</si>
  <si>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</si>
  <si>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</si>
  <si>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</si>
  <si>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</si>
  <si>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</si>
  <si>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</si>
  <si>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</si>
  <si>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</si>
  <si>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</si>
  <si>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</si>
  <si>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</si>
  <si>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</si>
  <si>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</si>
  <si>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</si>
  <si>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</si>
  <si>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</si>
  <si>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</si>
  <si>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</si>
  <si>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</si>
  <si>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</si>
  <si>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</si>
  <si>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</si>
  <si>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</si>
  <si>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</si>
  <si>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</si>
  <si>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</si>
  <si>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</si>
  <si>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</si>
  <si>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</si>
  <si>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</si>
  <si>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</si>
  <si>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</si>
  <si>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</si>
  <si>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</si>
  <si>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</si>
  <si>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</si>
  <si>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</si>
  <si>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</si>
  <si>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</si>
  <si>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</si>
  <si>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</si>
  <si>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</si>
  <si>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</si>
  <si>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</si>
  <si>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</si>
  <si>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</si>
  <si>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</si>
  <si>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</si>
  <si>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</si>
  <si>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</si>
  <si>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</si>
  <si>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</si>
  <si>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</si>
  <si>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</si>
  <si>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</si>
  <si>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</si>
  <si>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</si>
  <si>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</si>
  <si>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</si>
  <si>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</si>
  <si>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</si>
  <si>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</si>
  <si>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</si>
  <si>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</si>
  <si>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</si>
  <si>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</si>
  <si>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</si>
  <si>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</si>
  <si>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</si>
  <si>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</si>
  <si>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</si>
  <si>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</si>
  <si>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</si>
  <si>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</si>
  <si>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</si>
  <si>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</si>
  <si>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</si>
  <si>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</si>
  <si>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</si>
  <si>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</si>
  <si>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</si>
  <si>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</si>
  <si>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</si>
  <si>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</si>
  <si>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</si>
  <si>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</si>
  <si>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</si>
  <si>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</si>
  <si>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</si>
  <si>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</si>
  <si>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</si>
  <si>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</si>
  <si>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</si>
  <si>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</si>
  <si>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</si>
  <si>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</si>
  <si>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</si>
  <si>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</si>
  <si>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</si>
  <si>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</si>
  <si>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</si>
  <si>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</si>
  <si>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</si>
  <si>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</si>
  <si>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</si>
  <si>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</si>
  <si>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</si>
  <si>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</si>
  <si>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</si>
  <si>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</si>
  <si>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</si>
  <si>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</si>
  <si>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</si>
  <si>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</si>
  <si>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</si>
  <si>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</si>
  <si>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</si>
  <si>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</si>
  <si>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</si>
  <si>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</si>
  <si>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</si>
  <si>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</si>
  <si>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</si>
  <si>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</si>
  <si>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</si>
  <si>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</si>
  <si>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</si>
  <si>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</si>
  <si>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</si>
  <si>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</si>
  <si>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</si>
  <si>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</si>
  <si>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</si>
  <si>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</si>
  <si>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</si>
  <si>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</si>
  <si>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</si>
  <si>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</si>
  <si>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</si>
  <si>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</si>
  <si>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</si>
  <si>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</si>
  <si>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</si>
  <si>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</si>
  <si>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</si>
  <si>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</si>
  <si>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</si>
  <si>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</si>
  <si>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</si>
  <si>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</si>
  <si>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</si>
  <si>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</si>
  <si>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</si>
  <si>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</si>
  <si>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</si>
  <si>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</si>
  <si>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</si>
  <si>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</si>
  <si>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</si>
  <si>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</si>
  <si>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</si>
  <si>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</si>
  <si>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</si>
  <si>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</si>
  <si>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</si>
  <si>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</si>
  <si>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</si>
  <si>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</si>
  <si>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</si>
  <si>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</si>
  <si>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</si>
  <si>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</si>
  <si>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</si>
  <si>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</si>
  <si>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</si>
  <si>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</si>
  <si>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</si>
  <si>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</si>
  <si>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</si>
  <si>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</si>
  <si>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</si>
  <si>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</si>
  <si>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</si>
  <si>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</si>
  <si>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</si>
  <si>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</si>
  <si>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</si>
  <si>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</si>
  <si>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</si>
  <si>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</si>
  <si>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</si>
  <si>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</si>
  <si>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</si>
  <si>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</si>
  <si>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</si>
  <si>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</si>
  <si>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</si>
  <si>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</si>
  <si>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</si>
  <si>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</si>
  <si>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</si>
  <si>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</si>
  <si>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</si>
  <si>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</si>
  <si>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</si>
  <si>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</si>
  <si>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</si>
  <si>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</si>
  <si>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</si>
  <si>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</si>
  <si>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</si>
  <si>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</si>
  <si>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</si>
  <si>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</si>
  <si>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</si>
  <si>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</si>
  <si>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</si>
  <si>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</si>
  <si>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</si>
  <si>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</si>
  <si>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</si>
  <si>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</si>
  <si>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</si>
  <si>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</si>
  <si>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</si>
  <si>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</si>
  <si>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</si>
  <si>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</si>
  <si>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</si>
  <si>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</si>
  <si>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</si>
  <si>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</si>
  <si>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</si>
  <si>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</si>
  <si>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</si>
  <si>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</si>
  <si>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</si>
  <si>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</si>
  <si>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</si>
  <si>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</si>
  <si>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</si>
  <si>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</si>
  <si>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</si>
  <si>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</si>
  <si>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</si>
  <si>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</si>
  <si>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</si>
  <si>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</si>
  <si>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</si>
  <si>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</si>
  <si>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</si>
  <si>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</si>
  <si>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</si>
  <si>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</si>
  <si>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</si>
  <si>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</si>
  <si>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</si>
  <si>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</si>
  <si>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</si>
  <si>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</si>
  <si>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</si>
  <si>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</si>
  <si>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</si>
  <si>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</si>
  <si>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</si>
  <si>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</si>
  <si>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</si>
  <si>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</si>
  <si>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</si>
  <si>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</si>
  <si>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</si>
  <si>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</si>
  <si>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</si>
  <si>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</si>
  <si>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</si>
  <si>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</si>
  <si>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</si>
  <si>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</si>
  <si>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</si>
  <si>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</si>
  <si>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</si>
  <si>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</si>
  <si>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</si>
  <si>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</si>
  <si>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</si>
  <si>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</si>
  <si>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</si>
  <si>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</si>
  <si>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</si>
  <si>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</si>
  <si>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</si>
  <si>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</si>
  <si>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</si>
  <si>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</si>
  <si>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</si>
  <si>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</si>
  <si>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</si>
  <si>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</si>
  <si>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</si>
  <si>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</si>
  <si>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</si>
  <si>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</si>
  <si>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</si>
  <si>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</si>
  <si>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</si>
  <si>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</si>
  <si>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</si>
  <si>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</si>
  <si>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</si>
  <si>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</si>
  <si>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</si>
  <si>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</si>
  <si>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</si>
  <si>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</si>
  <si>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</si>
  <si>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</si>
  <si>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</si>
  <si>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</si>
  <si>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</si>
  <si>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</si>
  <si>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</si>
  <si>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</si>
  <si>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</si>
  <si>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</si>
  <si>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</si>
  <si>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</si>
  <si>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</si>
  <si>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</si>
  <si>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</si>
  <si>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</si>
  <si>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</si>
  <si>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</si>
  <si>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</si>
  <si>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</si>
  <si>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</si>
  <si>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</si>
  <si>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</si>
  <si>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</si>
  <si>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</si>
  <si>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</si>
  <si>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</si>
  <si>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</si>
  <si>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</si>
  <si>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</si>
  <si>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</si>
  <si>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</si>
  <si>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</si>
  <si>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</si>
  <si>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</si>
  <si>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</si>
  <si>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</si>
  <si>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</si>
  <si>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</si>
  <si>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</si>
  <si>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</si>
  <si>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</si>
  <si>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</si>
  <si>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</si>
  <si>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</si>
  <si>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</si>
  <si>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</si>
  <si>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</si>
  <si>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</si>
  <si>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</si>
  <si>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</si>
  <si>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</si>
  <si>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</si>
  <si>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</si>
  <si>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</si>
  <si>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</si>
  <si>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</si>
  <si>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</si>
  <si>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</si>
  <si>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</si>
  <si>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</si>
  <si>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</si>
  <si>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</si>
  <si>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</si>
  <si>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</si>
  <si>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</si>
  <si>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</si>
  <si>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</si>
  <si>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</si>
  <si>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</si>
  <si>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</si>
  <si>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</si>
  <si>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</si>
  <si>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</si>
  <si>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</si>
  <si>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</si>
  <si>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</si>
  <si>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</si>
  <si>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</si>
  <si>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</si>
  <si>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</si>
  <si>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</si>
  <si>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</si>
  <si>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</si>
  <si>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</si>
  <si>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</si>
  <si>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</si>
  <si>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</si>
  <si>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</si>
  <si>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</si>
  <si>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</si>
  <si>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</si>
  <si>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</si>
  <si>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</si>
  <si>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</si>
  <si>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</si>
  <si>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</si>
  <si>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</si>
  <si>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</si>
  <si>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</si>
  <si>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</si>
  <si>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</si>
  <si>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</si>
  <si>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</si>
  <si>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</si>
  <si>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</si>
  <si>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</si>
  <si>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</si>
  <si>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</si>
  <si>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</si>
  <si>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</si>
  <si>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</si>
  <si>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</si>
  <si>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</si>
  <si>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</si>
  <si>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</si>
  <si>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</si>
  <si>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</si>
  <si>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</si>
  <si>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</si>
  <si>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</si>
  <si>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</si>
  <si>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</si>
  <si>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</si>
  <si>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</si>
  <si>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</si>
  <si>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</si>
  <si>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</si>
  <si>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</si>
  <si>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</si>
  <si>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</si>
  <si>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</si>
  <si>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</si>
  <si>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</si>
  <si>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</si>
  <si>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</si>
  <si>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</si>
  <si>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</si>
  <si>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</si>
  <si>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</si>
  <si>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</si>
  <si>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</si>
  <si>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</si>
  <si>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</si>
  <si>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</si>
  <si>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</si>
  <si>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</si>
  <si>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</si>
  <si>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</si>
  <si>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</si>
  <si>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</si>
  <si>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</si>
  <si>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</si>
  <si>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</si>
  <si>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</si>
  <si>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</si>
  <si>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</si>
  <si>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</si>
  <si>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</si>
  <si>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</si>
  <si>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</si>
  <si>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</si>
  <si>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</si>
  <si>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</si>
  <si>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</si>
  <si>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</si>
  <si>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</si>
  <si>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</si>
  <si>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</si>
  <si>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</si>
  <si>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</si>
  <si>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</si>
  <si>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</si>
  <si>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</si>
  <si>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</si>
  <si>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</si>
  <si>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</si>
  <si>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</si>
  <si>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</si>
  <si>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</si>
  <si>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</si>
  <si>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</si>
  <si>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</si>
  <si>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</si>
  <si>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</si>
  <si>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</si>
  <si>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</si>
  <si>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</si>
  <si>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</si>
  <si>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</si>
  <si>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</si>
  <si>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</si>
  <si>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</si>
  <si>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</si>
  <si>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</si>
  <si>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</si>
  <si>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</si>
  <si>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</si>
  <si>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</si>
  <si>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</si>
  <si>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</si>
  <si>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</si>
  <si>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</si>
  <si>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</si>
  <si>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</si>
  <si>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</si>
  <si>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</si>
  <si>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</si>
  <si>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</si>
  <si>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</si>
  <si>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</si>
  <si>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</si>
  <si>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</si>
  <si>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</si>
  <si>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</si>
  <si>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</si>
  <si>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</si>
  <si>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</si>
  <si>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</si>
  <si>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</si>
  <si>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</si>
  <si>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</si>
  <si>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</si>
  <si>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</si>
  <si>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</si>
  <si>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</si>
  <si>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</si>
  <si>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</si>
  <si>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</si>
  <si>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</si>
  <si>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</si>
  <si>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</si>
  <si>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</si>
  <si>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</si>
  <si>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</si>
  <si>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</si>
  <si>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</si>
  <si>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</si>
  <si>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</si>
  <si>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</si>
  <si>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</si>
  <si>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</si>
  <si>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</si>
  <si>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</si>
  <si>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</si>
  <si>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</si>
  <si>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</si>
  <si>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</si>
  <si>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</si>
  <si>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</si>
  <si>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</si>
  <si>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</si>
  <si>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</si>
  <si>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</si>
  <si>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</si>
  <si>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</si>
  <si>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</si>
  <si>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</si>
  <si>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</si>
  <si>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</si>
  <si>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</si>
  <si>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</si>
  <si>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</si>
  <si>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</si>
  <si>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</si>
  <si>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</si>
  <si>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</si>
  <si>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</si>
  <si>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</si>
  <si>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</si>
  <si>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</si>
  <si>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</si>
  <si>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</si>
  <si>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</si>
  <si>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</si>
  <si>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</si>
  <si>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</si>
  <si>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</si>
  <si>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</si>
  <si>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</si>
  <si>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</si>
  <si>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</si>
  <si>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</si>
  <si>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</si>
  <si>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</si>
  <si>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</si>
  <si>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</si>
  <si>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</si>
  <si>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</si>
  <si>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</si>
  <si>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</si>
  <si>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</si>
  <si>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</si>
  <si>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</si>
  <si>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</si>
  <si>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</si>
  <si>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</si>
  <si>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</si>
  <si>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</si>
  <si>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</si>
  <si>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</si>
  <si>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</si>
  <si>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</si>
  <si>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</si>
  <si>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</si>
  <si>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</si>
  <si>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</si>
  <si>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</si>
  <si>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</si>
  <si>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</si>
  <si>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</si>
  <si>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</si>
  <si>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</si>
  <si>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</si>
  <si>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</si>
  <si>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</si>
  <si>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</si>
  <si>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</si>
  <si>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</si>
  <si>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</si>
  <si>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</si>
  <si>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</si>
  <si>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</si>
  <si>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</si>
  <si>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</si>
  <si>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</si>
  <si>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</si>
  <si>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</si>
  <si>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</si>
  <si>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</si>
  <si>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</si>
  <si>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</si>
  <si>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</si>
  <si>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</si>
  <si>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</si>
  <si>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</si>
  <si>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</si>
  <si>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</si>
  <si>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</si>
  <si>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</si>
  <si>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</si>
  <si>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</si>
  <si>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</si>
  <si>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</si>
  <si>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</si>
  <si>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</si>
  <si>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</si>
  <si>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</si>
  <si>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</si>
  <si>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</si>
  <si>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</si>
  <si>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</si>
  <si>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</si>
  <si>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</si>
  <si>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</si>
  <si>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</si>
  <si>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</si>
  <si>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</si>
  <si>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</si>
  <si>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</si>
  <si>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</si>
  <si>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</si>
  <si>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</si>
  <si>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</si>
  <si>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</si>
  <si>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</si>
  <si>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</si>
  <si>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</si>
  <si>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</si>
  <si>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</si>
  <si>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</si>
  <si>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</si>
  <si>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</si>
  <si>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</si>
  <si>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</si>
  <si>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</si>
  <si>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</si>
  <si>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</si>
  <si>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</si>
  <si>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</si>
  <si>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</si>
  <si>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</si>
  <si>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</si>
  <si>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</si>
  <si>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</si>
  <si>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</si>
  <si>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</si>
  <si>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</si>
  <si>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</si>
  <si>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</si>
  <si>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</si>
  <si>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</si>
  <si>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</si>
  <si>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</si>
  <si>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</si>
  <si>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</si>
  <si>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</si>
  <si>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</si>
  <si>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</si>
  <si>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</si>
  <si>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</si>
  <si>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</si>
  <si>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</si>
  <si>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</si>
  <si>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</si>
  <si>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</si>
  <si>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</si>
  <si>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</si>
  <si>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</si>
  <si>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</si>
  <si>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</si>
  <si>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</si>
  <si>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</si>
  <si>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</si>
  <si>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</si>
  <si>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</si>
  <si>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</si>
  <si>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</si>
  <si>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</si>
  <si>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</si>
  <si>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</si>
  <si>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</si>
  <si>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</si>
  <si>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</si>
  <si>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</si>
  <si>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</si>
  <si>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</si>
  <si>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</si>
  <si>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</si>
  <si>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</si>
  <si>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</si>
  <si>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</si>
  <si>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</si>
  <si>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</si>
  <si>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</si>
  <si>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</si>
  <si>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</si>
  <si>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</si>
  <si>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</si>
  <si>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</si>
  <si>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</si>
  <si>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</si>
  <si>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</si>
  <si>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</si>
  <si>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</si>
  <si>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</si>
  <si>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</si>
  <si>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</si>
  <si>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</si>
  <si>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</si>
  <si>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</si>
  <si>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</si>
  <si>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</si>
  <si>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</si>
  <si>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</si>
  <si>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</si>
  <si>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</si>
  <si>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</si>
  <si>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</si>
  <si>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</si>
  <si>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</si>
  <si>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</si>
  <si>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</si>
  <si>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</si>
  <si>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</si>
  <si>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</si>
  <si>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</si>
  <si>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</si>
  <si>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</si>
  <si>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</si>
  <si>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</si>
  <si>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</si>
  <si>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</si>
  <si>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</si>
  <si>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</si>
  <si>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</si>
  <si>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</si>
  <si>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</si>
  <si>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</si>
  <si>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</si>
  <si>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</si>
  <si>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</si>
  <si>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</si>
  <si>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</si>
  <si>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</si>
  <si>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</si>
  <si>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</si>
  <si>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</si>
  <si>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</si>
  <si>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</si>
  <si>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</si>
  <si>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</si>
  <si>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</si>
  <si>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</si>
  <si>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</si>
  <si>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</si>
  <si>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</si>
  <si>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</si>
  <si>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</si>
  <si>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</si>
  <si>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</si>
  <si>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</si>
  <si>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</si>
  <si>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</si>
  <si>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</si>
  <si>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</si>
  <si>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</si>
  <si>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</si>
  <si>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</si>
  <si>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</si>
  <si>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</si>
  <si>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</si>
  <si>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</si>
  <si>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</si>
  <si>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</si>
  <si>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</si>
  <si>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</si>
  <si>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</si>
  <si>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</si>
  <si>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</si>
  <si>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</si>
  <si>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</si>
  <si>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</si>
  <si>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</si>
  <si>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</si>
  <si>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</si>
  <si>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</si>
  <si>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</si>
  <si>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</si>
  <si>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</si>
  <si>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</si>
  <si>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</si>
  <si>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</si>
  <si>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</si>
  <si>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</si>
  <si>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</si>
  <si>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</si>
  <si>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</si>
  <si>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</si>
  <si>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</si>
  <si>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</si>
  <si>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</si>
  <si>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</si>
  <si>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</si>
  <si>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</si>
  <si>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</si>
  <si>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</si>
  <si>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</si>
  <si>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</si>
  <si>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</si>
  <si>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</si>
  <si>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</si>
  <si>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</si>
  <si>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</si>
  <si>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</si>
  <si>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</si>
  <si>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</si>
  <si>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</si>
  <si>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</si>
  <si>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</si>
  <si>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</si>
  <si>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</si>
  <si>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</si>
  <si>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</si>
  <si>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</si>
  <si>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</si>
  <si>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</si>
  <si>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</si>
  <si>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</si>
  <si>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</si>
  <si>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</si>
  <si>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</si>
  <si>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</si>
  <si>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</si>
  <si>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</si>
  <si>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</si>
  <si>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</si>
  <si>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</si>
  <si>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</si>
  <si>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</si>
  <si>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</si>
  <si>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</si>
  <si>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</si>
  <si>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</si>
  <si>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</si>
  <si>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</si>
  <si>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</si>
  <si>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</si>
  <si>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</si>
  <si>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</si>
  <si>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</si>
  <si>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</si>
  <si>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</si>
  <si>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</si>
  <si>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</si>
  <si>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</si>
  <si>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</si>
  <si>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</si>
  <si>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</si>
  <si>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</si>
  <si>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</si>
  <si>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</si>
  <si>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</si>
  <si>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</si>
  <si>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</si>
  <si>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</si>
  <si>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</si>
  <si>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</si>
  <si>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</si>
  <si>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</si>
  <si>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</si>
  <si>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</si>
  <si>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</si>
  <si>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</si>
  <si>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</si>
  <si>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</si>
  <si>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</si>
  <si>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</si>
  <si>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</si>
  <si>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</si>
  <si>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</si>
  <si>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</si>
  <si>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</si>
  <si>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</si>
  <si>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</si>
  <si>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</si>
  <si>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</si>
  <si>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</si>
  <si>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</si>
  <si>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</si>
  <si>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</si>
  <si>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</si>
  <si>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</si>
  <si>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</si>
  <si>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</si>
  <si>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</si>
  <si>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</si>
  <si>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</si>
  <si>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</si>
  <si>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</si>
  <si>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</si>
  <si>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</si>
  <si>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</si>
  <si>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</si>
  <si>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</si>
  <si>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</si>
  <si>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</si>
  <si>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</si>
  <si>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</si>
  <si>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</si>
  <si>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</si>
  <si>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</si>
  <si>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</si>
  <si>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</si>
  <si>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</si>
  <si>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</si>
  <si>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</si>
  <si>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</si>
  <si>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</si>
  <si>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</si>
  <si>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</si>
  <si>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</si>
  <si>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</si>
  <si>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</si>
  <si>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</si>
  <si>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</si>
  <si>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</si>
  <si>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</si>
  <si>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</si>
  <si>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</si>
  <si>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</si>
  <si>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</si>
  <si>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</si>
  <si>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</si>
  <si>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</si>
  <si>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</si>
  <si>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</si>
  <si>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</si>
  <si>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</si>
  <si>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</si>
  <si>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</si>
  <si>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</si>
  <si>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</si>
  <si>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</si>
  <si>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</si>
  <si>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</si>
  <si>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</si>
  <si>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</si>
  <si>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</si>
  <si>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</si>
  <si>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</si>
  <si>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</si>
  <si>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</si>
  <si>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</si>
  <si>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</si>
  <si>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</si>
  <si>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</si>
  <si>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</si>
  <si>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</si>
  <si>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</si>
  <si>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</si>
  <si>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</si>
  <si>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</si>
  <si>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</si>
  <si>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</si>
  <si>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</si>
  <si>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</si>
  <si>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</si>
  <si>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</si>
  <si>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</si>
  <si>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</si>
  <si>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</si>
  <si>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</si>
  <si>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</si>
  <si>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</si>
  <si>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</si>
  <si>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</si>
  <si>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</si>
  <si>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</si>
  <si>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</si>
  <si>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</si>
  <si>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</si>
  <si>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</si>
  <si>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</si>
  <si>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</si>
  <si>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</si>
  <si>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</si>
  <si>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</si>
  <si>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</si>
  <si>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</si>
  <si>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</si>
  <si>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</si>
  <si>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</si>
  <si>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</si>
  <si>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</si>
  <si>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</si>
  <si>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</si>
  <si>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</si>
  <si>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</si>
  <si>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</si>
  <si>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</si>
  <si>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</si>
  <si>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</si>
  <si>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</si>
  <si>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</si>
  <si>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</si>
  <si>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</si>
  <si>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</si>
  <si>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</si>
  <si>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</si>
  <si>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</si>
  <si>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</si>
  <si>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</si>
  <si>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</si>
  <si>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</si>
  <si>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</si>
  <si>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</si>
  <si>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</si>
  <si>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</si>
  <si>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</si>
  <si>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</si>
  <si>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</si>
  <si>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</si>
  <si>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</si>
  <si>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</si>
  <si>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</si>
  <si>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</si>
  <si>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</si>
  <si>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</si>
  <si>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</si>
  <si>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</si>
  <si>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</si>
  <si>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</si>
  <si>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</si>
  <si>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</si>
  <si>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</si>
  <si>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</si>
  <si>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</si>
  <si>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</si>
  <si>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</si>
  <si>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</si>
  <si>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</si>
  <si>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</si>
  <si>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</si>
  <si>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</si>
  <si>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</si>
  <si>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</si>
  <si>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</si>
  <si>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</si>
  <si>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</si>
  <si>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</si>
  <si>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</si>
  <si>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</si>
  <si>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</si>
  <si>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</si>
  <si>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</si>
  <si>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</si>
  <si>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</si>
  <si>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</si>
  <si>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</si>
  <si>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</si>
  <si>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</si>
  <si>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</si>
  <si>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</si>
  <si>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</si>
  <si>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</si>
  <si>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</si>
  <si>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</si>
  <si>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</si>
  <si>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</si>
  <si>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</si>
  <si>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</si>
  <si>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</si>
  <si>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</si>
  <si>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</si>
  <si>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</si>
  <si>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</si>
  <si>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</si>
  <si>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</si>
  <si>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</si>
  <si>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</si>
  <si>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</si>
  <si>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</si>
  <si>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</si>
  <si>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</si>
  <si>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</si>
  <si>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</si>
  <si>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</si>
  <si>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</si>
  <si>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</si>
  <si>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</si>
  <si>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</si>
  <si>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</si>
  <si>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</si>
  <si>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</si>
  <si>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</si>
  <si>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</si>
  <si>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</si>
  <si>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</si>
  <si>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</si>
  <si>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</si>
  <si>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</si>
  <si>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</si>
  <si>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</si>
  <si>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</si>
  <si>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</si>
  <si>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</si>
  <si>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</si>
  <si>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</si>
  <si>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</si>
  <si>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</si>
  <si>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</si>
  <si>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</si>
  <si>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</si>
  <si>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</si>
  <si>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</si>
  <si>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</si>
  <si>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</si>
  <si>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</si>
  <si>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</si>
  <si>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</si>
  <si>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</si>
  <si>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</si>
  <si>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</si>
  <si>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</si>
  <si>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</si>
  <si>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</si>
  <si>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</si>
  <si>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</si>
  <si>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</si>
  <si>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</si>
  <si>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</si>
  <si>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</si>
  <si>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</si>
  <si>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</si>
  <si>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</si>
  <si>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</si>
  <si>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</si>
  <si>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</si>
  <si>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</si>
  <si>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</si>
  <si>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</si>
  <si>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</si>
  <si>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</si>
  <si>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</si>
  <si>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</si>
  <si>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</si>
  <si>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</si>
  <si>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</si>
  <si>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</si>
  <si>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</si>
  <si>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</si>
  <si>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</si>
  <si>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</si>
  <si>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</si>
  <si>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</si>
  <si>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</si>
  <si>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</si>
  <si>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</si>
  <si>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</si>
  <si>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</si>
  <si>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</si>
  <si>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</si>
  <si>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</si>
  <si>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</si>
  <si>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</si>
  <si>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</si>
  <si>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</si>
  <si>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</si>
  <si>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</si>
  <si>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</si>
  <si>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</si>
  <si>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</si>
  <si>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</si>
  <si>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</si>
  <si>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</si>
  <si>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</si>
  <si>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</si>
  <si>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</si>
  <si>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</si>
  <si>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</si>
  <si>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</si>
  <si>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</si>
  <si>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</si>
  <si>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</si>
  <si>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</si>
  <si>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</si>
  <si>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</si>
  <si>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</si>
  <si>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</si>
  <si>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</si>
  <si>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</si>
  <si>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</si>
  <si>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</si>
  <si>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</si>
  <si>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</si>
  <si>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</si>
  <si>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</si>
  <si>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</si>
  <si>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</si>
  <si>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</si>
  <si>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</si>
  <si>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</si>
  <si>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</si>
  <si>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</si>
  <si>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</si>
  <si>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</si>
  <si>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</si>
  <si>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</si>
  <si>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</si>
  <si>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</si>
  <si>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</si>
  <si>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</si>
  <si>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</si>
  <si>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</si>
  <si>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</si>
  <si>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</si>
  <si>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</si>
  <si>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</si>
  <si>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</si>
  <si>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</si>
  <si>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</si>
  <si>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</si>
  <si>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</si>
  <si>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</si>
  <si>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</si>
  <si>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</si>
  <si>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</si>
  <si>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</si>
  <si>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</si>
  <si>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</si>
  <si>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</si>
  <si>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</si>
  <si>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</si>
  <si>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</si>
  <si>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</si>
  <si>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</si>
  <si>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</si>
  <si>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</si>
  <si>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</si>
  <si>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</si>
  <si>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</si>
  <si>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</si>
  <si>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</si>
  <si>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</si>
  <si>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</si>
  <si>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</si>
  <si>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</si>
  <si>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</si>
  <si>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</si>
  <si>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</si>
  <si>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</si>
  <si>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</si>
  <si>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</si>
  <si>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</si>
  <si>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</si>
  <si>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</si>
  <si>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</si>
  <si>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</si>
  <si>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</si>
  <si>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</si>
  <si>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</si>
  <si>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</si>
  <si>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</si>
  <si>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</si>
  <si>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</si>
  <si>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</si>
  <si>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</si>
  <si>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</si>
  <si>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</si>
  <si>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</si>
  <si>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</si>
  <si>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</si>
  <si>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</si>
  <si>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</si>
  <si>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</si>
  <si>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</si>
  <si>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</si>
  <si>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</si>
  <si>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</si>
  <si>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</si>
  <si>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</si>
  <si>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</si>
  <si>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</si>
  <si>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</si>
  <si>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</si>
  <si>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</si>
  <si>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</si>
  <si>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</si>
  <si>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</si>
  <si>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</si>
  <si>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</si>
  <si>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</si>
  <si>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</si>
  <si>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</si>
  <si>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</si>
  <si>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</si>
  <si>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</si>
  <si>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</si>
  <si>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</si>
  <si>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</si>
  <si>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</si>
  <si>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</si>
  <si>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</si>
  <si>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</si>
  <si>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</si>
  <si>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</si>
  <si>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</si>
  <si>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</si>
  <si>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</si>
  <si>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</si>
  <si>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</si>
  <si>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</si>
  <si>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</si>
  <si>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</si>
  <si>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</si>
  <si>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</si>
  <si>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</si>
  <si>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</si>
  <si>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</si>
  <si>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</si>
  <si>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</si>
  <si>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</si>
  <si>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</si>
  <si>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</si>
  <si>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</si>
  <si>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</si>
  <si>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</si>
  <si>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</si>
  <si>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</si>
  <si>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</si>
  <si>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</si>
  <si>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</si>
  <si>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</si>
  <si>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</si>
  <si>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</si>
  <si>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</si>
  <si>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</si>
  <si>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</si>
  <si>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</si>
  <si>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</si>
  <si>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</si>
  <si>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</si>
  <si>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</si>
  <si>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</si>
  <si>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</si>
  <si>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</si>
  <si>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</si>
  <si>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</si>
  <si>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</si>
  <si>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</si>
  <si>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</si>
  <si>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</si>
  <si>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</si>
  <si>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</si>
  <si>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</si>
  <si>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</si>
  <si>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</si>
  <si>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</si>
  <si>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</si>
  <si>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</si>
  <si>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</si>
  <si>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</si>
  <si>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</si>
  <si>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</si>
  <si>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</si>
  <si>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</si>
  <si>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</si>
  <si>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</si>
  <si>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</si>
  <si>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</si>
  <si>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</si>
  <si>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</si>
  <si>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</si>
  <si>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</si>
  <si>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</si>
  <si>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</si>
  <si>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</si>
  <si>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</si>
  <si>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</si>
  <si>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</si>
  <si>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</si>
  <si>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</si>
  <si>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</si>
  <si>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</si>
  <si>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</si>
  <si>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</si>
  <si>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</si>
  <si>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</si>
  <si>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</si>
  <si>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</si>
  <si>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</si>
  <si>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</si>
  <si>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</si>
  <si>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</si>
  <si>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</si>
  <si>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</si>
  <si>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</si>
  <si>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</si>
  <si>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</si>
  <si>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</si>
  <si>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</si>
  <si>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</si>
  <si>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</si>
  <si>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</si>
  <si>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</si>
  <si>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</si>
  <si>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</si>
  <si>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</si>
  <si>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</si>
  <si>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</si>
  <si>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</si>
  <si>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</si>
  <si>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</si>
  <si>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</si>
  <si>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</si>
  <si>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</si>
  <si>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</si>
  <si>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</si>
  <si>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</si>
  <si>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</si>
  <si>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</si>
  <si>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</si>
  <si>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</si>
  <si>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</si>
  <si>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</si>
  <si>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</si>
  <si>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</si>
  <si>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</si>
  <si>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</si>
  <si>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</si>
  <si>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</si>
  <si>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</si>
  <si>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</si>
  <si>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</si>
  <si>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</si>
  <si>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</si>
  <si>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</si>
  <si>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</si>
  <si>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</si>
  <si>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</si>
  <si>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</si>
  <si>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</si>
  <si>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</si>
  <si>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</si>
  <si>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</si>
  <si>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</si>
  <si>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</si>
  <si>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</si>
  <si>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</si>
  <si>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</si>
  <si>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</si>
  <si>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</si>
  <si>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</si>
  <si>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</si>
  <si>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</si>
  <si>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</si>
  <si>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</si>
  <si>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</si>
  <si>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</si>
  <si>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</si>
  <si>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</si>
  <si>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</si>
  <si>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</si>
  <si>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</si>
  <si>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</si>
  <si>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</si>
  <si>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</si>
  <si>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</si>
  <si>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</si>
  <si>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</si>
  <si>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</si>
  <si>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</si>
  <si>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</si>
  <si>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</si>
  <si>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</si>
  <si>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</si>
  <si>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</si>
  <si>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</si>
  <si>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</si>
  <si>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</si>
  <si>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</si>
  <si>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</si>
  <si>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</si>
  <si>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</si>
  <si>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</si>
  <si>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</si>
  <si>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</si>
  <si>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</si>
  <si>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</si>
  <si>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</si>
  <si>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</si>
  <si>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</si>
  <si>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</si>
  <si>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</si>
  <si>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</si>
  <si>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</si>
  <si>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</si>
  <si>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</si>
  <si>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</si>
  <si>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</si>
  <si>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</si>
  <si>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</si>
  <si>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</si>
  <si>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</si>
  <si>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</si>
  <si>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</si>
  <si>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</si>
  <si>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</si>
  <si>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</si>
  <si>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</si>
  <si>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</si>
  <si>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</si>
  <si>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</si>
  <si>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</si>
  <si>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</si>
  <si>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</si>
  <si>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</si>
  <si>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</si>
  <si>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</si>
  <si>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</si>
  <si>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</si>
  <si>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</si>
  <si>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</si>
  <si>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</si>
  <si>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</si>
  <si>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</si>
  <si>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</si>
  <si>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</si>
  <si>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</si>
  <si>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</si>
  <si>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</si>
  <si>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</si>
  <si>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</si>
  <si>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</si>
  <si>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</si>
  <si>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</si>
  <si>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</si>
  <si>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</si>
  <si>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</si>
  <si>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</si>
  <si>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</si>
  <si>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</si>
  <si>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</si>
  <si>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</si>
  <si>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</si>
  <si>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</si>
  <si>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</si>
  <si>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</si>
  <si>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</si>
  <si>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</si>
  <si>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</si>
  <si>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</si>
  <si>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</si>
  <si>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</si>
  <si>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</si>
  <si>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</si>
  <si>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</si>
  <si>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</si>
  <si>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</si>
  <si>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</si>
  <si>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</si>
  <si>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</si>
  <si>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</si>
  <si>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</si>
  <si>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</si>
  <si>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</si>
  <si>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</si>
  <si>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</si>
  <si>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</si>
  <si>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</si>
  <si>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</si>
  <si>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</si>
  <si>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</si>
  <si>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</si>
  <si>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</si>
  <si>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</si>
  <si>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</si>
  <si>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</si>
  <si>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</si>
  <si>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</si>
  <si>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</si>
  <si>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</si>
  <si>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</si>
  <si>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</si>
  <si>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</si>
  <si>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</si>
  <si>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</si>
  <si>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</si>
  <si>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</si>
  <si>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</si>
  <si>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</si>
  <si>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</si>
  <si>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</si>
  <si>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</si>
  <si>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</si>
  <si>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</si>
  <si>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</si>
  <si>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</si>
  <si>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</si>
  <si>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</si>
  <si>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</si>
  <si>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</si>
  <si>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</si>
  <si>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</si>
  <si>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</si>
  <si>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</si>
  <si>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</si>
  <si>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</si>
  <si>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</si>
  <si>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</si>
  <si>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</si>
  <si>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</si>
  <si>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</si>
  <si>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</si>
  <si>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</si>
  <si>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</si>
  <si>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</si>
  <si>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</si>
  <si>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</si>
  <si>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</si>
  <si>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</si>
  <si>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</si>
  <si>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</si>
  <si>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</si>
  <si>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</si>
  <si>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</si>
  <si>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</si>
  <si>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</si>
  <si>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</si>
  <si>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</si>
  <si>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</si>
  <si>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</si>
  <si>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</si>
  <si>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</si>
  <si>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</si>
  <si>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</si>
  <si>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</si>
  <si>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</si>
  <si>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</si>
  <si>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</si>
  <si>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</si>
  <si>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</si>
  <si>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</si>
  <si>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</si>
  <si>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</si>
  <si>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</si>
  <si>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</si>
  <si>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</si>
  <si>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</si>
  <si>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</si>
  <si>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</si>
  <si>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</si>
  <si>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</si>
  <si>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</si>
  <si>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</si>
  <si>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</si>
  <si>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</si>
  <si>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</si>
  <si>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</si>
  <si>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</si>
  <si>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</si>
  <si>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</si>
  <si>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</si>
  <si>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</si>
  <si>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</si>
  <si>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</si>
  <si>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</si>
  <si>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</si>
  <si>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</si>
  <si>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</si>
  <si>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</si>
  <si>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</si>
  <si>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</si>
  <si>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</si>
  <si>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</si>
  <si>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</si>
  <si>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</si>
  <si>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</si>
  <si>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</si>
  <si>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</si>
  <si>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</si>
  <si>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</si>
  <si>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</si>
  <si>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</si>
  <si>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</si>
  <si>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</si>
  <si>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</si>
  <si>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</si>
  <si>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</si>
  <si>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</si>
  <si>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</si>
  <si>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</si>
  <si>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</si>
  <si>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</si>
  <si>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</si>
  <si>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</si>
  <si>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</si>
  <si>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</si>
  <si>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</si>
  <si>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</si>
  <si>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</si>
  <si>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</si>
  <si>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</si>
  <si>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</si>
  <si>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</si>
  <si>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</si>
  <si>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</si>
  <si>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</si>
  <si>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</si>
  <si>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</si>
  <si>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</si>
  <si>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</si>
  <si>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</si>
  <si>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</si>
  <si>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</si>
  <si>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</si>
  <si>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</si>
  <si>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</si>
  <si>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</si>
  <si>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</si>
  <si>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</si>
  <si>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</si>
  <si>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</si>
  <si>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</si>
  <si>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</si>
  <si>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</si>
  <si>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</si>
  <si>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</si>
  <si>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</si>
  <si>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</si>
  <si>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</si>
  <si>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</si>
  <si>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</si>
  <si>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</si>
  <si>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</si>
  <si>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</si>
  <si>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</si>
  <si>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</si>
  <si>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</si>
  <si>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</si>
  <si>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</si>
  <si>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</si>
  <si>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</si>
  <si>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</si>
  <si>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</si>
  <si>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</si>
  <si>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</si>
  <si>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</si>
  <si>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</si>
  <si>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</si>
  <si>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</si>
  <si>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</si>
  <si>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</si>
  <si>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</si>
  <si>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</si>
  <si>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</si>
  <si>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</si>
  <si>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</si>
  <si>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</si>
  <si>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</si>
  <si>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</si>
  <si>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</si>
  <si>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</si>
  <si>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</si>
  <si>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</si>
  <si>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</si>
  <si>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</si>
  <si>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</si>
  <si>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</si>
  <si>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</si>
  <si>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</si>
  <si>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</si>
  <si>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</si>
  <si>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</si>
  <si>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</si>
  <si>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</si>
  <si>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</si>
  <si>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</si>
  <si>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</si>
  <si>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</si>
  <si>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</si>
  <si>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</si>
  <si>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</si>
  <si>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</si>
  <si>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</si>
  <si>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</si>
  <si>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</si>
  <si>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</si>
  <si>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</si>
  <si>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</si>
  <si>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</si>
  <si>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</si>
  <si>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</si>
  <si>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</si>
  <si>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</si>
  <si>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</si>
  <si>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</si>
  <si>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</si>
  <si>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</si>
  <si>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</si>
  <si>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</si>
  <si>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</si>
  <si>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</si>
  <si>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</si>
  <si>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</si>
  <si>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</si>
  <si>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</si>
  <si>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</si>
  <si>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</si>
  <si>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</si>
  <si>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</si>
  <si>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</si>
  <si>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</si>
  <si>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</si>
  <si>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</si>
  <si>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</si>
  <si>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</si>
  <si>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</si>
  <si>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</si>
  <si>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</si>
  <si>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</si>
  <si>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</si>
  <si>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</si>
  <si>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</si>
  <si>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</si>
  <si>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</si>
  <si>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</si>
  <si>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</si>
  <si>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</si>
  <si>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</si>
  <si>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</si>
  <si>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</si>
  <si>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</si>
  <si>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</si>
  <si>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</si>
  <si>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</si>
  <si>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</si>
  <si>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</si>
  <si>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</si>
  <si>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</si>
  <si>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</si>
  <si>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</si>
  <si>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</si>
  <si>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</si>
  <si>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</si>
  <si>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</si>
  <si>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</si>
  <si>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</si>
  <si>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</si>
  <si>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</si>
  <si>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</si>
  <si>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</si>
  <si>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</si>
  <si>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</si>
  <si>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</si>
  <si>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</si>
  <si>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</si>
  <si>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</si>
  <si>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</si>
  <si>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</si>
  <si>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</si>
  <si>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</si>
  <si>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</si>
  <si>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</si>
  <si>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</si>
  <si>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</si>
  <si>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</si>
  <si>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</si>
  <si>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</si>
  <si>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</si>
  <si>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</si>
  <si>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</si>
  <si>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</si>
  <si>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</si>
  <si>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</si>
  <si>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</si>
  <si>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</si>
  <si>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</si>
  <si>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</si>
  <si>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</si>
  <si>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</si>
  <si>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</si>
  <si>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</si>
  <si>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</si>
  <si>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</si>
  <si>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</si>
  <si>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</si>
  <si>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</si>
  <si>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</si>
  <si>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</si>
  <si>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</si>
  <si>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</si>
  <si>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</si>
  <si>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</si>
  <si>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</si>
  <si>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</si>
  <si>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</si>
  <si>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</si>
  <si>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</si>
  <si>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</si>
  <si>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</si>
  <si>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</si>
  <si>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</si>
  <si>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</si>
  <si>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</si>
  <si>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</si>
  <si>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</si>
  <si>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</si>
  <si>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</si>
  <si>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</si>
  <si>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</si>
  <si>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</si>
  <si>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</si>
  <si>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</si>
  <si>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</si>
  <si>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</si>
  <si>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</si>
  <si>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</si>
  <si>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</si>
  <si>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</si>
  <si>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</si>
  <si>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</si>
  <si>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</si>
  <si>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</si>
  <si>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</si>
  <si>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</si>
  <si>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</si>
  <si>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</si>
  <si>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</si>
  <si>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</si>
  <si>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</si>
  <si>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</si>
  <si>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</si>
  <si>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</si>
  <si>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</si>
  <si>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</si>
  <si>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</si>
  <si>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</si>
  <si>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</si>
  <si>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</si>
  <si>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</si>
  <si>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</si>
  <si>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</si>
  <si>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</si>
  <si>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</si>
  <si>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</si>
  <si>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</si>
  <si>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</si>
  <si>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</si>
  <si>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</si>
  <si>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</si>
  <si>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</si>
  <si>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</si>
  <si>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</si>
  <si>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</si>
  <si>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</si>
  <si>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</si>
  <si>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</si>
  <si>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</si>
  <si>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</si>
  <si>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</si>
  <si>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</si>
  <si>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</si>
  <si>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</si>
  <si>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</si>
  <si>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</si>
  <si>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</si>
  <si>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</si>
  <si>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</si>
  <si>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</si>
  <si>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</si>
  <si>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</si>
  <si>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</si>
  <si>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</si>
  <si>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</si>
  <si>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</si>
  <si>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</si>
  <si>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</si>
  <si>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</si>
  <si>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</si>
  <si>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</si>
  <si>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</si>
  <si>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</si>
  <si>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</si>
  <si>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</si>
  <si>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</si>
  <si>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</si>
  <si>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</si>
  <si>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</si>
  <si>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</si>
  <si>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</si>
  <si>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</si>
  <si>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</si>
  <si>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</si>
  <si>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</si>
  <si>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</si>
  <si>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</si>
  <si>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</si>
  <si>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</si>
  <si>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</si>
  <si>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</si>
  <si>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</si>
  <si>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</si>
  <si>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</si>
  <si>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</si>
  <si>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</si>
  <si>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</si>
  <si>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</si>
  <si>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</si>
  <si>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</si>
  <si>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</si>
  <si>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</si>
  <si>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</si>
  <si>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</si>
  <si>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</si>
  <si>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</si>
  <si>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</si>
  <si>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</si>
  <si>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</si>
  <si>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</si>
  <si>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</si>
  <si>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</si>
  <si>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</si>
  <si>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</si>
  <si>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</si>
  <si>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</si>
  <si>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</si>
  <si>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</si>
  <si>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</si>
  <si>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</si>
  <si>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</si>
  <si>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</si>
  <si>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</si>
  <si>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</si>
  <si>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</si>
  <si>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</si>
  <si>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</si>
  <si>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</si>
  <si>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</si>
  <si>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</si>
  <si>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</si>
  <si>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</si>
  <si>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</si>
  <si>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</si>
  <si>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</si>
  <si>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</si>
  <si>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</si>
  <si>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</si>
  <si>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</si>
  <si>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</si>
  <si>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</si>
  <si>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</si>
  <si>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</si>
  <si>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</si>
  <si>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</si>
  <si>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</si>
  <si>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</si>
  <si>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</si>
  <si>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</si>
  <si>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</si>
  <si>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</si>
  <si>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</si>
  <si>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</si>
  <si>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</si>
  <si>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</si>
  <si>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</si>
  <si>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</si>
  <si>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</si>
  <si>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</si>
  <si>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</si>
  <si>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</si>
  <si>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</si>
  <si>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</si>
  <si>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</si>
  <si>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</si>
  <si>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</si>
  <si>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</si>
  <si>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</si>
  <si>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</si>
  <si>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</si>
  <si>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</si>
  <si>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</si>
  <si>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</si>
  <si>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</si>
  <si>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</si>
  <si>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</si>
  <si>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</si>
  <si>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</si>
  <si>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</si>
  <si>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</si>
  <si>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</si>
  <si>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</si>
  <si>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</si>
  <si>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</si>
  <si>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</si>
  <si>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</si>
  <si>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</si>
  <si>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</si>
  <si>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</si>
  <si>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</si>
  <si>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</si>
  <si>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</si>
  <si>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</si>
  <si>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</si>
  <si>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</si>
  <si>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</si>
  <si>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</si>
  <si>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</si>
  <si>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</si>
  <si>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</si>
  <si>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</si>
  <si>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</si>
  <si>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</si>
  <si>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</si>
  <si>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</si>
  <si>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</si>
  <si>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</si>
  <si>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</si>
  <si>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</si>
  <si>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</si>
  <si>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</si>
  <si>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</si>
  <si>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</si>
  <si>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</si>
  <si>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</si>
  <si>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</si>
  <si>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</si>
  <si>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</si>
  <si>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</si>
  <si>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</si>
  <si>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</si>
  <si>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</si>
  <si>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</si>
  <si>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</si>
  <si>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</si>
  <si>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</si>
  <si>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</si>
  <si>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</si>
  <si>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</si>
  <si>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</si>
  <si>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</si>
  <si>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</si>
  <si>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</si>
  <si>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</si>
  <si>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</si>
  <si>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</si>
  <si>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</si>
  <si>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</si>
  <si>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</si>
  <si>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</si>
  <si>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</si>
  <si>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</si>
  <si>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</si>
  <si>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</si>
  <si>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</si>
  <si>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</si>
  <si>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</si>
  <si>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</si>
  <si>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</si>
  <si>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</si>
  <si>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</si>
  <si>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</si>
  <si>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</si>
  <si>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</si>
  <si>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</si>
  <si>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</si>
  <si>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</si>
  <si>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</si>
  <si>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</si>
  <si>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</si>
  <si>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</si>
  <si>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</si>
  <si>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</si>
  <si>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</si>
  <si>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</si>
  <si>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</si>
  <si>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</si>
  <si>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</si>
  <si>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</si>
  <si>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</si>
  <si>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</si>
  <si>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</si>
  <si>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</si>
  <si>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</si>
  <si>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</si>
  <si>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</si>
  <si>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</si>
  <si>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</si>
  <si>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</si>
  <si>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</si>
  <si>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</si>
  <si>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</si>
  <si>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</si>
  <si>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</si>
  <si>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</si>
  <si>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</si>
  <si>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</si>
  <si>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</si>
  <si>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</si>
  <si>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</si>
  <si>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</si>
  <si>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</si>
  <si>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</si>
  <si>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</si>
  <si>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</si>
  <si>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</si>
  <si>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</si>
  <si>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</si>
  <si>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</si>
  <si>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</si>
  <si>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</si>
  <si>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</si>
  <si>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</si>
  <si>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</si>
  <si>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</si>
  <si>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</si>
  <si>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</si>
  <si>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</si>
  <si>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</si>
  <si>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</si>
  <si>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</si>
  <si>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</si>
  <si>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</si>
  <si>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</si>
  <si>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</si>
  <si>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</si>
  <si>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</si>
  <si>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</si>
  <si>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</si>
  <si>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</si>
  <si>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</si>
  <si>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</si>
  <si>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</si>
  <si>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</si>
  <si>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</si>
  <si>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</si>
  <si>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</si>
  <si>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</si>
  <si>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</si>
  <si>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</si>
  <si>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</si>
  <si>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</si>
  <si>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</si>
  <si>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</si>
  <si>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</si>
  <si>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</si>
  <si>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</si>
  <si>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</si>
  <si>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</si>
  <si>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</si>
  <si>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</si>
  <si>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</si>
  <si>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</si>
  <si>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</si>
  <si>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</si>
  <si>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</si>
  <si>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</si>
  <si>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</si>
  <si>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</si>
  <si>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</si>
  <si>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</si>
  <si>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</si>
  <si>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</si>
  <si>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</si>
  <si>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</si>
  <si>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</si>
  <si>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</si>
  <si>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</si>
  <si>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</si>
  <si>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</si>
  <si>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</si>
  <si>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</si>
  <si>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</si>
  <si>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</si>
  <si>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</si>
  <si>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</si>
  <si>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</si>
  <si>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</si>
  <si>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</si>
  <si>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</si>
  <si>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</si>
  <si>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</si>
  <si>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</si>
  <si>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</si>
  <si>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</si>
  <si>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</si>
  <si>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</si>
  <si>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</si>
  <si>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</si>
  <si>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</si>
  <si>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</si>
  <si>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</si>
  <si>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</si>
  <si>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</si>
  <si>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</si>
  <si>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</si>
  <si>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</si>
  <si>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</si>
  <si>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</si>
  <si>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</si>
  <si>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</si>
  <si>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</si>
  <si>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</si>
  <si>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</si>
  <si>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</si>
  <si>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</si>
  <si>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</si>
  <si>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</si>
  <si>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</si>
  <si>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</si>
  <si>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</si>
  <si>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</si>
  <si>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</si>
  <si>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</si>
  <si>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</si>
  <si>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</si>
  <si>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</si>
  <si>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</si>
  <si>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</si>
  <si>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</si>
  <si>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</si>
  <si>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</si>
  <si>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</si>
  <si>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</si>
  <si>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</si>
  <si>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</si>
  <si>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</si>
  <si>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</si>
  <si>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</si>
  <si>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</si>
  <si>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</si>
  <si>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</si>
  <si>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</si>
  <si>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</si>
  <si>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</si>
  <si>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</si>
  <si>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</si>
  <si>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</si>
  <si>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</si>
  <si>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</si>
  <si>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</si>
  <si>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</si>
  <si>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</si>
  <si>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</si>
  <si>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</si>
  <si>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</si>
  <si>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</si>
  <si>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</si>
  <si>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</si>
  <si>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</si>
  <si>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</si>
  <si>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</si>
  <si>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</si>
  <si>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</si>
  <si>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</si>
  <si>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</si>
  <si>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</si>
  <si>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</si>
  <si>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</si>
  <si>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</si>
  <si>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</si>
  <si>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</si>
  <si>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</si>
  <si>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</si>
  <si>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</si>
  <si>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</si>
  <si>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</si>
  <si>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</si>
  <si>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</si>
  <si>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</si>
  <si>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</si>
  <si>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</si>
  <si>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</si>
  <si>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</si>
  <si>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</si>
  <si>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</si>
  <si>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</si>
  <si>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</si>
  <si>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</si>
  <si>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</si>
  <si>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</si>
  <si>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</si>
  <si>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</si>
  <si>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</si>
  <si>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</si>
  <si>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</si>
  <si>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</si>
  <si>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</si>
  <si>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</si>
  <si>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</si>
  <si>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</si>
  <si>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</si>
  <si>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</si>
  <si>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</si>
  <si>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</si>
  <si>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</si>
  <si>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</si>
  <si>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</si>
  <si>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</si>
  <si>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</si>
  <si>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</si>
  <si>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</si>
  <si>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</si>
  <si>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</si>
  <si>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</si>
  <si>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</si>
  <si>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</si>
  <si>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</si>
  <si>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</si>
  <si>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</si>
  <si>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</si>
  <si>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</si>
  <si>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</si>
  <si>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</si>
  <si>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</si>
  <si>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</si>
  <si>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</si>
  <si>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</si>
  <si>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</si>
  <si>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</si>
  <si>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</si>
  <si>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</si>
  <si>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</si>
  <si>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</si>
  <si>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</si>
  <si>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</si>
  <si>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</si>
  <si>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</si>
  <si>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</si>
  <si>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</si>
  <si>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</si>
  <si>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</si>
  <si>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</si>
  <si>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</si>
  <si>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</si>
  <si>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</si>
  <si>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</si>
  <si>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</si>
  <si>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</si>
  <si>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</si>
  <si>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</si>
  <si>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</si>
  <si>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</si>
  <si>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</si>
  <si>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</si>
  <si>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</si>
  <si>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</si>
  <si>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</si>
  <si>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</si>
  <si>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</si>
  <si>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</si>
  <si>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</si>
  <si>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</si>
  <si>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</si>
  <si>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</si>
  <si>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</si>
  <si>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</si>
  <si>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</si>
  <si>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</si>
  <si>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</si>
  <si>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</si>
  <si>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</si>
  <si>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</si>
  <si>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</si>
  <si>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</si>
  <si>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</si>
  <si>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</si>
  <si>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</si>
  <si>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</si>
  <si>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</si>
  <si>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</si>
  <si>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</si>
  <si>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</si>
  <si>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</si>
  <si>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</si>
  <si>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</si>
  <si>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</si>
  <si>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</si>
  <si>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</si>
  <si>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</si>
  <si>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</si>
  <si>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</si>
  <si>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</si>
  <si>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</si>
  <si>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</si>
  <si>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</si>
  <si>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</si>
  <si>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</si>
  <si>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</si>
  <si>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</si>
  <si>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</si>
  <si>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</si>
  <si>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</si>
  <si>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</si>
  <si>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</si>
  <si>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</si>
  <si>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</si>
  <si>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</si>
  <si>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</si>
  <si>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</si>
  <si>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</si>
  <si>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</si>
  <si>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</si>
  <si>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</si>
  <si>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</si>
  <si>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</si>
  <si>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</si>
  <si>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</si>
  <si>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</si>
  <si>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</si>
  <si>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</si>
  <si>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</si>
  <si>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</si>
  <si>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</si>
  <si>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</si>
  <si>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</si>
  <si>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</si>
  <si>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</si>
  <si>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</si>
  <si>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</si>
  <si>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</si>
  <si>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</si>
  <si>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</si>
  <si>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</si>
  <si>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</si>
  <si>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</si>
  <si>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</si>
  <si>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</si>
  <si>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</si>
  <si>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</si>
  <si>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</si>
  <si>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</si>
  <si>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</si>
  <si>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</si>
  <si>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</si>
  <si>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</si>
  <si>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</si>
  <si>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</si>
  <si>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</si>
  <si>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</si>
  <si>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</si>
  <si>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</si>
  <si>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</si>
  <si>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</si>
  <si>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</si>
  <si>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</si>
  <si>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</si>
  <si>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</si>
  <si>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</si>
  <si>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</si>
  <si>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</si>
  <si>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</si>
  <si>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</si>
  <si>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</si>
  <si>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</si>
  <si>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</si>
  <si>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</si>
  <si>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</si>
  <si>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</si>
  <si>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</si>
  <si>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</si>
  <si>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</si>
  <si>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</si>
  <si>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</si>
  <si>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</si>
  <si>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</si>
  <si>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</si>
  <si>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</si>
  <si>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</si>
  <si>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</si>
  <si>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</si>
  <si>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</si>
  <si>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</si>
  <si>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</si>
  <si>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</si>
  <si>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</si>
  <si>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</si>
  <si>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</si>
  <si>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</si>
  <si>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</si>
  <si>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</si>
  <si>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</si>
  <si>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</si>
  <si>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</si>
  <si>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</si>
  <si>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</si>
  <si>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</si>
  <si>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</si>
  <si>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</si>
  <si>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</si>
  <si>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</si>
  <si>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</si>
  <si>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</si>
  <si>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</si>
  <si>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</si>
  <si>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</si>
  <si>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</si>
  <si>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</si>
  <si>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</si>
  <si>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</si>
  <si>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</si>
  <si>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</si>
  <si>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</si>
  <si>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</si>
  <si>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</si>
  <si>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</si>
  <si>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</si>
  <si>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</si>
  <si>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</si>
  <si>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</si>
  <si>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</si>
  <si>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</si>
  <si>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</si>
  <si>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</si>
  <si>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</si>
  <si>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</si>
  <si>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</si>
  <si>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</si>
  <si>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</si>
  <si>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</si>
  <si>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</si>
  <si>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</si>
  <si>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</si>
  <si>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</si>
  <si>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</si>
  <si>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</si>
  <si>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</si>
  <si>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</si>
  <si>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</si>
  <si>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</si>
  <si>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</si>
  <si>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</si>
  <si>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</si>
  <si>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</si>
  <si>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</si>
  <si>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</si>
  <si>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</si>
  <si>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</si>
  <si>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</si>
  <si>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</si>
  <si>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</si>
  <si>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</si>
  <si>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</si>
  <si>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</si>
  <si>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</si>
  <si>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</si>
  <si>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</si>
  <si>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</si>
  <si>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</si>
  <si>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</si>
  <si>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</si>
  <si>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</si>
  <si>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</si>
  <si>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</si>
  <si>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</si>
  <si>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</si>
  <si>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</si>
  <si>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</si>
  <si>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</si>
  <si>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</si>
  <si>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</si>
  <si>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</si>
  <si>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</si>
  <si>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</si>
  <si>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</si>
  <si>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</si>
  <si>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</si>
  <si>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</si>
  <si>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</si>
  <si>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</si>
  <si>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</si>
  <si>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</si>
  <si>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</si>
  <si>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</si>
  <si>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</si>
  <si>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</si>
  <si>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</si>
  <si>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</si>
  <si>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</si>
  <si>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</si>
  <si>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</si>
  <si>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</si>
  <si>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</si>
  <si>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</si>
  <si>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</si>
  <si>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</si>
  <si>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</si>
  <si>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</si>
  <si>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</si>
  <si>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</si>
  <si>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</si>
  <si>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</si>
  <si>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</si>
  <si>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</si>
  <si>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</si>
  <si>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</si>
  <si>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</si>
  <si>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</si>
  <si>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</si>
  <si>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</si>
  <si>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</si>
  <si>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</si>
  <si>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</si>
  <si>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</si>
  <si>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</si>
  <si>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</si>
  <si>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</si>
  <si>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</si>
  <si>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</si>
  <si>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</si>
  <si>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</si>
  <si>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</si>
  <si>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</si>
  <si>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</si>
  <si>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</si>
  <si>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</si>
  <si>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</si>
  <si>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</si>
  <si>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</si>
  <si>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</si>
  <si>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</si>
  <si>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</si>
  <si>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</si>
  <si>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</si>
  <si>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</si>
  <si>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</si>
  <si>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</si>
  <si>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</si>
  <si>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</si>
  <si>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</si>
  <si>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</si>
  <si>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</si>
  <si>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</si>
  <si>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</si>
  <si>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</si>
  <si>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</si>
  <si>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</si>
  <si>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</si>
  <si>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</si>
  <si>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</si>
  <si>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</si>
  <si>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</si>
  <si>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</si>
  <si>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</si>
  <si>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</si>
  <si>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</si>
  <si>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</si>
  <si>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</si>
  <si>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</si>
  <si>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</si>
  <si>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</si>
  <si>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</si>
  <si>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</si>
  <si>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</si>
  <si>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</si>
  <si>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</si>
  <si>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</si>
  <si>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</si>
  <si>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</si>
  <si>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</si>
  <si>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</si>
  <si>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</si>
  <si>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</si>
  <si>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</si>
  <si>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</si>
  <si>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</si>
  <si>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</si>
  <si>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</si>
  <si>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</si>
  <si>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</si>
  <si>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</si>
  <si>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</si>
  <si>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</si>
  <si>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</si>
  <si>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</si>
  <si>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</si>
  <si>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</si>
  <si>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</si>
  <si>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</si>
  <si>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</si>
  <si>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</si>
  <si>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</si>
  <si>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</si>
  <si>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</si>
  <si>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</si>
  <si>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</si>
  <si>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</si>
  <si>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</si>
  <si>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</si>
  <si>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</si>
  <si>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</si>
  <si>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</si>
  <si>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</si>
  <si>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</si>
  <si>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</si>
  <si>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</si>
  <si>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</si>
  <si>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</si>
  <si>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</si>
  <si>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</si>
  <si>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</si>
  <si>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</si>
  <si>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</si>
  <si>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</si>
  <si>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</si>
  <si>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</si>
  <si>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</si>
  <si>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</si>
  <si>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</si>
  <si>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</si>
  <si>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</si>
  <si>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</si>
  <si>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</si>
  <si>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</si>
  <si>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</si>
  <si>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</si>
  <si>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</si>
  <si>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</si>
  <si>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</si>
  <si>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</si>
  <si>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</si>
  <si>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</si>
  <si>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</si>
  <si>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</si>
  <si>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</si>
  <si>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</si>
  <si>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</si>
  <si>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</si>
  <si>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</si>
  <si>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</si>
  <si>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</si>
  <si>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</si>
  <si>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</si>
  <si>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</si>
  <si>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</si>
  <si>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</si>
  <si>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</si>
  <si>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</si>
  <si>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</si>
  <si>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</si>
  <si>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</si>
  <si>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</si>
  <si>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</si>
  <si>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</si>
  <si>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</si>
  <si>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</si>
  <si>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</si>
  <si>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</si>
  <si>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</si>
  <si>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</si>
  <si>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</si>
  <si>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</si>
  <si>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</si>
  <si>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</si>
  <si>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</si>
  <si>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</si>
  <si>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</si>
  <si>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</si>
  <si>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</si>
  <si>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</si>
  <si>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</si>
  <si>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</si>
  <si>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</si>
  <si>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</si>
  <si>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</si>
  <si>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</si>
  <si>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</si>
  <si>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</si>
  <si>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</si>
  <si>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</si>
  <si>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</si>
  <si>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</si>
  <si>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</si>
  <si>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</si>
  <si>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</si>
  <si>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</si>
  <si>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</si>
  <si>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</si>
  <si>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</si>
  <si>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</si>
  <si>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</si>
  <si>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</si>
  <si>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</si>
  <si>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</si>
  <si>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</si>
  <si>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</si>
  <si>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</si>
  <si>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</si>
  <si>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</si>
  <si>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</si>
  <si>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</si>
  <si>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</si>
  <si>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</si>
  <si>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</si>
  <si>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</si>
  <si>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</si>
  <si>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</si>
  <si>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</si>
  <si>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</si>
  <si>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</si>
  <si>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</si>
  <si>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</si>
  <si>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</si>
  <si>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</si>
  <si>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</si>
  <si>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</si>
  <si>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</si>
  <si>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</si>
  <si>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</si>
  <si>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</si>
  <si>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</si>
  <si>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</si>
  <si>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</si>
  <si>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</si>
  <si>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</si>
  <si>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</si>
  <si>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</si>
  <si>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</si>
  <si>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</si>
  <si>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</si>
  <si>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</si>
  <si>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</si>
  <si>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</si>
  <si>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</si>
  <si>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</si>
  <si>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</si>
  <si>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</si>
  <si>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</si>
  <si>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</si>
  <si>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</si>
  <si>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</si>
  <si>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</si>
  <si>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</si>
  <si>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</si>
  <si>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</si>
  <si>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</si>
  <si>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</si>
  <si>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</si>
  <si>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</si>
  <si>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</si>
  <si>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</si>
  <si>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</si>
  <si>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</si>
  <si>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</si>
  <si>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</si>
  <si>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</si>
  <si>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</si>
  <si>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</si>
  <si>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</si>
  <si>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</si>
  <si>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</si>
  <si>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</si>
  <si>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</si>
  <si>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</si>
  <si>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</si>
  <si>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</si>
  <si>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</si>
  <si>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</si>
  <si>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</si>
  <si>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</si>
  <si>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</si>
  <si>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</si>
  <si>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</si>
  <si>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</si>
  <si>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</si>
  <si>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</si>
  <si>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</si>
  <si>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</si>
  <si>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</si>
  <si>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</si>
  <si>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</si>
  <si>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</si>
  <si>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</si>
  <si>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</si>
  <si>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</si>
  <si>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</si>
  <si>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</si>
  <si>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</si>
  <si>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</si>
  <si>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</si>
  <si>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</si>
  <si>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</si>
  <si>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</si>
  <si>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</si>
  <si>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</si>
  <si>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</si>
  <si>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</si>
  <si>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</si>
  <si>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</si>
  <si>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</si>
  <si>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</si>
  <si>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</si>
  <si>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</si>
  <si>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</si>
  <si>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</si>
  <si>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</si>
  <si>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</si>
  <si>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</si>
  <si>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</si>
  <si>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</si>
  <si>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</si>
  <si>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</si>
  <si>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</si>
  <si>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</si>
  <si>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</si>
  <si>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</si>
  <si>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</si>
  <si>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</si>
  <si>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</si>
  <si>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</si>
  <si>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</si>
  <si>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</si>
  <si>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</si>
  <si>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</si>
  <si>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</si>
  <si>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</si>
  <si>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</si>
  <si>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</si>
  <si>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</si>
  <si>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</si>
  <si>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</si>
  <si>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</si>
  <si>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</si>
  <si>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</si>
  <si>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</si>
  <si>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</si>
  <si>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</si>
  <si>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</si>
  <si>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</si>
  <si>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</si>
  <si>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</si>
  <si>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</si>
  <si>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</si>
  <si>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</si>
  <si>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</si>
  <si>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</si>
  <si>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</si>
  <si>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</si>
  <si>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</si>
  <si>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</si>
  <si>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</si>
  <si>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</si>
  <si>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</si>
  <si>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</si>
  <si>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</si>
  <si>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</si>
  <si>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</si>
  <si>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</si>
  <si>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</si>
  <si>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</si>
  <si>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</si>
  <si>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</si>
  <si>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</si>
  <si>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</si>
  <si>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</si>
  <si>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</si>
  <si>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</si>
  <si>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</si>
  <si>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</si>
  <si>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</si>
  <si>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</si>
  <si>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</si>
  <si>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</si>
  <si>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</si>
  <si>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</si>
  <si>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</si>
  <si>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</si>
  <si>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</si>
  <si>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</si>
  <si>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</si>
  <si>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</si>
  <si>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</si>
  <si>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</si>
  <si>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</si>
  <si>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</si>
  <si>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</si>
  <si>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</si>
  <si>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</si>
  <si>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</si>
  <si>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</si>
  <si>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</si>
  <si>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</si>
  <si>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</si>
  <si>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</si>
  <si>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</si>
  <si>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</si>
  <si>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</si>
  <si>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</si>
  <si>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</si>
  <si>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</si>
  <si>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</si>
  <si>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</si>
  <si>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</si>
  <si>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</si>
  <si>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</si>
  <si>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</si>
  <si>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</si>
  <si>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</si>
  <si>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</si>
  <si>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</si>
  <si>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</si>
  <si>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</si>
  <si>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</si>
  <si>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</si>
  <si>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</si>
  <si>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</si>
  <si>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</si>
  <si>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</si>
  <si>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</si>
  <si>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</si>
  <si>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</si>
  <si>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</si>
  <si>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</si>
  <si>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</si>
  <si>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</si>
  <si>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</si>
  <si>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</si>
  <si>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</si>
  <si>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</si>
  <si>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</si>
  <si>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</si>
  <si>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</si>
  <si>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</si>
  <si>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</si>
  <si>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</si>
  <si>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</si>
  <si>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</si>
  <si>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</si>
  <si>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</si>
  <si>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</si>
  <si>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</si>
  <si>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</si>
  <si>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</si>
  <si>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</si>
  <si>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</si>
  <si>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</si>
  <si>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</si>
  <si>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</si>
  <si>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</si>
  <si>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</si>
  <si>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</si>
  <si>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</si>
  <si>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</si>
  <si>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</si>
  <si>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</si>
  <si>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</si>
  <si>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</si>
  <si>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</si>
  <si>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</si>
  <si>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</si>
  <si>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</si>
  <si>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</si>
  <si>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</si>
  <si>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</si>
  <si>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</si>
  <si>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</si>
  <si>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</si>
  <si>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</si>
  <si>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</si>
  <si>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</si>
  <si>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</si>
  <si>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</si>
  <si>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</si>
  <si>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</si>
  <si>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</si>
  <si>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</si>
  <si>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</si>
  <si>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</si>
  <si>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</si>
  <si>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</si>
  <si>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</si>
  <si>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</si>
  <si>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</si>
  <si>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</si>
  <si>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</si>
  <si>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</si>
  <si>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</si>
  <si>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</si>
  <si>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</si>
  <si>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</si>
  <si>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</si>
  <si>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</si>
  <si>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</si>
  <si>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</si>
  <si>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</si>
  <si>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</si>
  <si>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</si>
  <si>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</si>
  <si>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</si>
  <si>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</si>
  <si>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</si>
  <si>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</si>
  <si>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</si>
  <si>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</si>
  <si>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</si>
  <si>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</si>
  <si>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</si>
  <si>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</si>
  <si>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</si>
  <si>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</si>
  <si>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</si>
  <si>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</si>
  <si>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</si>
  <si>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</si>
  <si>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</si>
  <si>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</si>
  <si>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</si>
  <si>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</si>
  <si>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</si>
  <si>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</si>
  <si>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</si>
  <si>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</si>
  <si>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</si>
  <si>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</si>
  <si>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</si>
  <si>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</si>
  <si>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</si>
  <si>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</si>
  <si>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</si>
  <si>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</si>
  <si>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</si>
  <si>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</si>
  <si>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</si>
  <si>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</si>
  <si>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</si>
  <si>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</si>
  <si>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</si>
  <si>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</si>
  <si>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</si>
  <si>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</si>
  <si>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</si>
  <si>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</si>
  <si>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</si>
  <si>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</si>
  <si>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</si>
  <si>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</si>
  <si>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</si>
  <si>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</si>
  <si>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</si>
  <si>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</si>
  <si>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</si>
  <si>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</si>
  <si>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</si>
  <si>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</si>
  <si>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</si>
  <si>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</si>
  <si>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</si>
  <si>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</si>
  <si>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</si>
  <si>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</si>
  <si>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</si>
  <si>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</si>
  <si>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</si>
  <si>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</si>
  <si>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</si>
  <si>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</si>
  <si>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</si>
  <si>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</si>
  <si>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</si>
  <si>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</si>
  <si>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</si>
  <si>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</si>
  <si>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</si>
  <si>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</si>
  <si>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</si>
  <si>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</si>
  <si>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</si>
  <si>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</si>
  <si>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</si>
  <si>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</si>
  <si>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</si>
  <si>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</si>
  <si>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</si>
  <si>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</si>
  <si>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</si>
  <si>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</si>
  <si>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</si>
  <si>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</si>
  <si>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</si>
  <si>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</si>
  <si>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</si>
  <si>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</si>
  <si>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</si>
  <si>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</si>
  <si>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</si>
  <si>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</si>
  <si>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</si>
  <si>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</si>
  <si>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</si>
  <si>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</si>
  <si>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</si>
  <si>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</si>
  <si>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</si>
  <si>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</si>
  <si>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</si>
  <si>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</si>
  <si>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</si>
  <si>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</si>
  <si>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</si>
  <si>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</si>
  <si>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</si>
  <si>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</si>
  <si>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</si>
  <si>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</si>
  <si>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</si>
  <si>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</si>
  <si>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</si>
  <si>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</si>
  <si>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</si>
  <si>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</si>
  <si>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</si>
  <si>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</si>
  <si>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</si>
  <si>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</si>
  <si>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</si>
  <si>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</si>
  <si>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</si>
  <si>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</si>
  <si>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</si>
  <si>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</si>
  <si>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</si>
  <si>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</si>
  <si>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</si>
  <si>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</si>
  <si>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</si>
  <si>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</si>
  <si>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</si>
  <si>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</si>
  <si>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</si>
  <si>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</si>
  <si>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</si>
  <si>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</si>
  <si>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</si>
  <si>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</si>
  <si>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</si>
  <si>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</si>
  <si>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</si>
  <si>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</si>
  <si>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</si>
  <si>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</si>
  <si>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</si>
  <si>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</si>
  <si>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</si>
  <si>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</si>
  <si>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</si>
  <si>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</si>
  <si>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</si>
  <si>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</si>
  <si>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</si>
  <si>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</si>
  <si>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</si>
  <si>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</si>
  <si>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</si>
  <si>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</si>
  <si>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</si>
  <si>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</si>
  <si>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</si>
  <si>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</si>
  <si>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</si>
  <si>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</si>
  <si>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</si>
  <si>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</si>
  <si>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</si>
  <si>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</si>
  <si>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</si>
  <si>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</si>
  <si>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</si>
  <si>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</si>
  <si>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</si>
  <si>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</si>
  <si>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</si>
  <si>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</si>
  <si>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</si>
  <si>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</si>
  <si>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</si>
  <si>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</si>
  <si>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</si>
  <si>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</si>
  <si>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</si>
  <si>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</si>
  <si>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</si>
  <si>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</si>
  <si>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</si>
  <si>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</si>
  <si>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</si>
  <si>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</si>
  <si>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</si>
  <si>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</si>
  <si>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</si>
  <si>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</si>
  <si>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</si>
  <si>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</si>
  <si>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</si>
  <si>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</si>
  <si>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</si>
  <si>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</si>
  <si>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</si>
  <si>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</si>
  <si>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</si>
  <si>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</si>
  <si>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</si>
  <si>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</si>
  <si>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</si>
  <si>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</si>
  <si>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</si>
  <si>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</si>
  <si>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</si>
  <si>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</si>
  <si>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</si>
  <si>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</si>
  <si>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</si>
  <si>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</si>
  <si>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</si>
  <si>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</si>
  <si>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</si>
  <si>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</si>
  <si>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</si>
  <si>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</si>
  <si>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</si>
  <si>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</si>
  <si>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</si>
  <si>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</si>
  <si>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</si>
  <si>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</si>
  <si>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</si>
  <si>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</si>
  <si>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</si>
  <si>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</si>
  <si>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</si>
  <si>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</si>
  <si>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</si>
  <si>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</si>
  <si>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</si>
  <si>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</si>
  <si>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</si>
  <si>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</si>
  <si>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</si>
  <si>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</si>
  <si>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</si>
  <si>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</si>
  <si>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</si>
  <si>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</si>
  <si>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</si>
  <si>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</si>
  <si>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</si>
  <si>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</si>
  <si>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</si>
  <si>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</si>
  <si>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</si>
  <si>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</si>
  <si>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</si>
  <si>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</si>
  <si>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</si>
  <si>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</si>
  <si>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</si>
  <si>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</si>
  <si>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</si>
  <si>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</si>
  <si>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</si>
  <si>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</si>
  <si>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</si>
  <si>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</si>
  <si>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</si>
  <si>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</si>
  <si>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</si>
  <si>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</si>
  <si>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</si>
  <si>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</si>
  <si>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</si>
  <si>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</si>
  <si>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</si>
  <si>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</si>
  <si>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</si>
  <si>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</si>
  <si>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</si>
  <si>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</si>
  <si>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</si>
  <si>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</si>
  <si>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</si>
  <si>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</si>
  <si>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</si>
  <si>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</si>
  <si>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</si>
  <si>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</si>
  <si>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</si>
  <si>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</si>
  <si>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</si>
  <si>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</si>
  <si>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</si>
  <si>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</si>
  <si>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</si>
  <si>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</si>
  <si>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</si>
  <si>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</si>
  <si>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</si>
  <si>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</si>
  <si>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</si>
  <si>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</si>
  <si>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</si>
  <si>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</si>
  <si>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</si>
  <si>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</si>
  <si>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</si>
  <si>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</si>
  <si>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</si>
  <si>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</si>
  <si>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</si>
  <si>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</si>
  <si>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</si>
  <si>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</si>
  <si>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</si>
  <si>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</si>
  <si>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</si>
  <si>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</si>
  <si>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</si>
  <si>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</si>
  <si>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</si>
  <si>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</si>
  <si>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</si>
  <si>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</si>
  <si>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</si>
  <si>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</si>
  <si>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</si>
  <si>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</si>
  <si>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</si>
  <si>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</si>
  <si>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</si>
  <si>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</si>
  <si>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</si>
  <si>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</si>
  <si>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</si>
  <si>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</si>
  <si>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</si>
  <si>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</si>
  <si>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</si>
  <si>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</si>
  <si>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</si>
  <si>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</si>
  <si>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</si>
  <si>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</si>
  <si>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</si>
  <si>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</si>
  <si>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</si>
  <si>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</si>
  <si>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</si>
  <si>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</si>
  <si>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</si>
  <si>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</si>
  <si>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</si>
  <si>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</si>
  <si>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</si>
  <si>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</si>
  <si>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</si>
  <si>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</si>
  <si>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</si>
  <si>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</si>
  <si>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</si>
  <si>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</si>
  <si>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</si>
  <si>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</si>
  <si>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</si>
  <si>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</si>
  <si>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</si>
  <si>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</si>
  <si>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</si>
  <si>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</si>
  <si>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</si>
  <si>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</si>
  <si>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</si>
  <si>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</si>
  <si>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</si>
  <si>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</si>
  <si>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</si>
  <si>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</si>
  <si>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</si>
  <si>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</si>
  <si>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</si>
  <si>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</si>
  <si>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</si>
  <si>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</si>
  <si>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</si>
  <si>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</si>
  <si>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</si>
  <si>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</si>
  <si>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</si>
  <si>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</si>
  <si>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</si>
  <si>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</si>
  <si>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</si>
  <si>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</si>
  <si>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</si>
  <si>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</si>
  <si>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</si>
  <si>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</si>
  <si>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</si>
  <si>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</si>
  <si>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</si>
  <si>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</si>
  <si>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</si>
  <si>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</si>
  <si>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</si>
  <si>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</si>
  <si>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</si>
  <si>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</si>
  <si>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</si>
  <si>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</si>
  <si>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</si>
  <si>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</si>
  <si>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</si>
  <si>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</si>
  <si>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</si>
  <si>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</si>
  <si>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</si>
  <si>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</si>
  <si>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</si>
  <si>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</si>
  <si>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</si>
  <si>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</si>
  <si>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</si>
  <si>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</si>
  <si>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</si>
  <si>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</si>
  <si>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</si>
  <si>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</si>
  <si>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</si>
  <si>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</si>
  <si>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</si>
  <si>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</si>
  <si>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</si>
  <si>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</si>
  <si>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</si>
  <si>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</si>
  <si>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</si>
  <si>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</si>
  <si>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</si>
  <si>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</si>
  <si>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</si>
  <si>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</si>
  <si>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</si>
  <si>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</si>
  <si>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</si>
  <si>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</si>
  <si>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</si>
  <si>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</si>
  <si>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</si>
  <si>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</si>
  <si>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</si>
  <si>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</si>
  <si>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</si>
  <si>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</si>
  <si>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</si>
  <si>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</si>
  <si>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</si>
  <si>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</si>
  <si>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</si>
  <si>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</si>
  <si>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</si>
  <si>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</si>
  <si>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</si>
  <si>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</si>
  <si>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</si>
  <si>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</si>
  <si>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</si>
  <si>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</si>
  <si>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</si>
  <si>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</si>
  <si>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</si>
  <si>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</si>
  <si>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</si>
  <si>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</si>
  <si>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</si>
  <si>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</si>
  <si>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</si>
  <si>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</si>
  <si>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</si>
  <si>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</si>
  <si>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</si>
  <si>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</si>
  <si>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</si>
  <si>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</si>
  <si>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</si>
  <si>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</si>
  <si>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</si>
  <si>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</si>
  <si>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</si>
  <si>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</si>
  <si>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</si>
  <si>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</si>
  <si>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</si>
  <si>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</si>
  <si>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</si>
  <si>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</si>
  <si>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</si>
  <si>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</si>
  <si>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</si>
  <si>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</si>
  <si>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</si>
  <si>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</si>
  <si>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</si>
  <si>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</si>
  <si>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</si>
  <si>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</si>
  <si>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</si>
  <si>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</si>
  <si>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</si>
  <si>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</si>
  <si>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</si>
  <si>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</si>
  <si>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</si>
  <si>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</si>
  <si>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</si>
  <si>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</si>
  <si>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</si>
  <si>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</si>
  <si>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</si>
  <si>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</si>
  <si>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</si>
  <si>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</si>
  <si>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</si>
  <si>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</si>
  <si>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</si>
  <si>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</si>
  <si>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</si>
  <si>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</si>
  <si>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</si>
  <si>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</si>
  <si>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</si>
  <si>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</si>
  <si>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</si>
  <si>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</si>
  <si>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</si>
  <si>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</si>
  <si>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</si>
  <si>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</si>
  <si>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</si>
  <si>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</si>
  <si>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</si>
  <si>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</si>
  <si>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</si>
  <si>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</si>
  <si>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</si>
  <si>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</si>
  <si>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</si>
  <si>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</si>
  <si>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</si>
  <si>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</si>
  <si>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</si>
  <si>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</si>
  <si>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</si>
  <si>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</si>
  <si>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</si>
  <si>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</si>
  <si>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</si>
  <si>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</si>
  <si>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</si>
  <si>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</si>
  <si>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</si>
  <si>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</si>
  <si>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</si>
  <si>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</si>
  <si>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</si>
  <si>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</si>
  <si>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</si>
  <si>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</si>
  <si>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</si>
  <si>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</si>
  <si>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</si>
  <si>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</si>
  <si>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</si>
  <si>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</si>
  <si>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</si>
  <si>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</si>
  <si>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</si>
  <si>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</si>
  <si>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</si>
  <si>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</si>
  <si>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</si>
  <si>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</si>
  <si>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</si>
  <si>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</si>
  <si>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</si>
  <si>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</si>
  <si>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</si>
  <si>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</si>
  <si>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</si>
  <si>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</si>
  <si>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</si>
  <si>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</si>
  <si>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</si>
  <si>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</si>
  <si>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</si>
  <si>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</si>
  <si>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</si>
  <si>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</si>
  <si>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</si>
  <si>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</si>
  <si>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</si>
  <si>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</si>
  <si>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</si>
  <si>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</si>
  <si>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</si>
  <si>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</si>
  <si>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</si>
  <si>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</si>
  <si>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</si>
  <si>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</si>
  <si>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</si>
  <si>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</si>
  <si>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</si>
  <si>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</si>
  <si>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</si>
  <si>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</si>
  <si>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</si>
  <si>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</si>
  <si>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</si>
  <si>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</si>
  <si>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</si>
  <si>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</si>
  <si>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</si>
  <si>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</si>
  <si>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</si>
  <si>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</si>
  <si>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</si>
  <si>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</si>
  <si>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</si>
  <si>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</si>
  <si>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</si>
  <si>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</si>
  <si>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</si>
  <si>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</si>
  <si>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</si>
  <si>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</si>
  <si>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</si>
  <si>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</si>
  <si>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</si>
  <si>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</si>
  <si>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</si>
  <si>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</si>
  <si>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</si>
  <si>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</si>
  <si>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</si>
  <si>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</si>
  <si>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</si>
  <si>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</si>
  <si>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</si>
  <si>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</si>
  <si>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</si>
  <si>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</si>
  <si>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</si>
  <si>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</si>
  <si>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</si>
  <si>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</si>
  <si>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</si>
  <si>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</si>
  <si>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</si>
  <si>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</si>
  <si>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</si>
  <si>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</si>
  <si>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</si>
  <si>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</si>
  <si>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</si>
  <si>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</si>
  <si>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</si>
  <si>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</si>
  <si>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</si>
  <si>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</si>
  <si>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</si>
  <si>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</si>
  <si>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</si>
  <si>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</si>
  <si>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</si>
  <si>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</si>
  <si>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</si>
  <si>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</si>
  <si>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</si>
  <si>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</si>
  <si>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</si>
  <si>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</si>
  <si>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</si>
  <si>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</si>
  <si>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</si>
  <si>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</si>
  <si>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</si>
  <si>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</si>
  <si>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</si>
  <si>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</si>
  <si>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</si>
  <si>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</si>
  <si>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</si>
  <si>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</si>
  <si>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</si>
  <si>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</si>
  <si>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</si>
  <si>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</si>
  <si>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</si>
  <si>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</si>
  <si>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</si>
  <si>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</si>
  <si>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</si>
  <si>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</si>
  <si>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</si>
  <si>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</si>
  <si>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</si>
  <si>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</si>
  <si>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</si>
  <si>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</si>
  <si>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</si>
  <si>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</si>
  <si>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</si>
  <si>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</si>
  <si>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</si>
  <si>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</si>
  <si>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</si>
  <si>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</si>
  <si>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</si>
  <si>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</si>
  <si>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</si>
  <si>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</si>
  <si>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</si>
  <si>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</si>
  <si>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</si>
  <si>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</si>
  <si>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</si>
  <si>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</si>
  <si>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</si>
  <si>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</si>
  <si>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</si>
  <si>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</si>
  <si>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</si>
  <si>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</si>
  <si>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</si>
  <si>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</si>
  <si>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</si>
  <si>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</si>
  <si>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</si>
  <si>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</si>
  <si>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</si>
  <si>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</si>
  <si>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</si>
  <si>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</si>
  <si>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</si>
  <si>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</si>
  <si>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</si>
  <si>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</si>
  <si>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</si>
  <si>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</si>
  <si>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</si>
  <si>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</si>
  <si>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</si>
  <si>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</si>
  <si>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</si>
  <si>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</si>
  <si>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</si>
  <si>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</si>
  <si>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</si>
  <si>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</si>
  <si>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</si>
  <si>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</si>
  <si>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</si>
  <si>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</si>
  <si>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</si>
  <si>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</si>
  <si>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</si>
  <si>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</si>
  <si>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</si>
  <si>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</si>
  <si>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</si>
  <si>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</si>
  <si>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</si>
  <si>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</si>
  <si>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</si>
  <si>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</si>
  <si>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</si>
  <si>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</si>
  <si>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</si>
  <si>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</si>
  <si>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</si>
  <si>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</si>
  <si>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</si>
  <si>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</si>
  <si>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</si>
  <si>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</si>
  <si>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</si>
  <si>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</si>
  <si>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</si>
  <si>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</si>
  <si>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</si>
  <si>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</si>
  <si>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</si>
  <si>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</si>
  <si>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</si>
  <si>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</si>
  <si>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</si>
  <si>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</si>
  <si>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</si>
  <si>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</si>
  <si>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</si>
  <si>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</si>
  <si>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</si>
  <si>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</si>
  <si>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</si>
  <si>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</si>
  <si>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</si>
  <si>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</si>
  <si>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</si>
  <si>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</si>
  <si>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</si>
  <si>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</si>
  <si>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</si>
  <si>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</si>
  <si>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</si>
  <si>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</si>
  <si>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</si>
  <si>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</si>
  <si>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</si>
  <si>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</si>
  <si>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</si>
  <si>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</si>
  <si>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</si>
  <si>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</si>
  <si>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</si>
  <si>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</si>
  <si>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</si>
  <si>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</si>
  <si>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</si>
  <si>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</si>
  <si>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</si>
  <si>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</si>
  <si>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</si>
  <si>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</si>
  <si>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</si>
  <si>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</si>
  <si>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</si>
  <si>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</si>
  <si>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</si>
  <si>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</si>
  <si>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</si>
  <si>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</si>
  <si>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</si>
  <si>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</si>
  <si>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</si>
  <si>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</si>
  <si>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</si>
  <si>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</si>
  <si>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</si>
  <si>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</si>
  <si>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</si>
  <si>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</si>
  <si>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</si>
  <si>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</si>
  <si>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</si>
  <si>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</si>
  <si>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</si>
  <si>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</si>
  <si>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</si>
  <si>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</si>
  <si>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</si>
  <si>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</si>
  <si>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</si>
  <si>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</si>
  <si>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</si>
  <si>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</si>
  <si>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</si>
  <si>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</si>
  <si>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</si>
  <si>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</si>
  <si>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</si>
  <si>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</si>
  <si>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</si>
  <si>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</si>
  <si>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</si>
  <si>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</si>
  <si>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</si>
  <si>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</si>
  <si>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</si>
  <si>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</si>
  <si>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</si>
  <si>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</si>
  <si>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</si>
  <si>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</si>
  <si>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</si>
  <si>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</si>
  <si>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</si>
  <si>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</si>
  <si>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</si>
  <si>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</si>
  <si>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</si>
  <si>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</si>
  <si>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</si>
  <si>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</si>
  <si>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</si>
  <si>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</si>
  <si>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</si>
  <si>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</si>
  <si>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</si>
  <si>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</si>
  <si>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</si>
  <si>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</si>
  <si>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</si>
  <si>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</si>
  <si>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</si>
  <si>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</si>
  <si>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</si>
  <si>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</si>
  <si>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</si>
  <si>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</si>
  <si>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</si>
  <si>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</si>
  <si>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</si>
  <si>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</si>
  <si>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</si>
  <si>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</si>
  <si>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</si>
  <si>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</si>
  <si>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</si>
  <si>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</si>
  <si>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</si>
  <si>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</si>
  <si>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</si>
  <si>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</si>
  <si>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</si>
  <si>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</si>
  <si>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</si>
  <si>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</si>
  <si>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</si>
  <si>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</si>
  <si>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</si>
  <si>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</si>
  <si>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</si>
  <si>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</si>
  <si>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</si>
  <si>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</si>
  <si>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</si>
  <si>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</si>
  <si>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</si>
  <si>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</si>
  <si>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</si>
  <si>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</si>
  <si>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</si>
  <si>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</si>
  <si>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</si>
  <si>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</si>
  <si>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</si>
  <si>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</si>
  <si>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</si>
  <si>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</si>
  <si>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</si>
  <si>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</si>
  <si>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</si>
  <si>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</si>
  <si>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</si>
  <si>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</si>
  <si>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</si>
  <si>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</si>
  <si>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</si>
  <si>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</si>
  <si>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</si>
  <si>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</si>
  <si>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</si>
  <si>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</si>
  <si>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</si>
  <si>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</si>
  <si>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</si>
  <si>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</si>
  <si>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</si>
  <si>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</si>
  <si>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</si>
  <si>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</si>
  <si>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</si>
  <si>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</si>
  <si>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</si>
  <si>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</si>
  <si>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</si>
  <si>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</si>
  <si>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</si>
  <si>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</si>
  <si>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</si>
  <si>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</si>
  <si>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</si>
  <si>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</si>
  <si>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</si>
  <si>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</si>
  <si>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</si>
  <si>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</si>
  <si>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</si>
  <si>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</si>
  <si>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</si>
  <si>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</si>
  <si>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</si>
  <si>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</si>
  <si>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</si>
  <si>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</si>
  <si>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</si>
  <si>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</si>
  <si>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</si>
  <si>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</si>
  <si>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</si>
  <si>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</si>
  <si>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</si>
  <si>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</si>
  <si>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</si>
  <si>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</si>
  <si>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</si>
  <si>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</si>
  <si>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</si>
  <si>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</si>
  <si>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</si>
  <si>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</si>
  <si>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</si>
  <si>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</si>
  <si>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</si>
  <si>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</si>
  <si>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</si>
  <si>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</si>
  <si>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</si>
  <si>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</si>
  <si>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</si>
  <si>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</si>
  <si>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</si>
  <si>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</si>
  <si>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</si>
  <si>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</si>
  <si>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</si>
  <si>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</si>
  <si>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</si>
  <si>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</si>
  <si>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</si>
  <si>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</si>
  <si>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</si>
  <si>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</si>
  <si>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</si>
  <si>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</si>
  <si>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</si>
  <si>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</si>
  <si>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</si>
  <si>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</si>
  <si>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</si>
  <si>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</si>
  <si>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</si>
  <si>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</si>
  <si>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</si>
  <si>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</si>
  <si>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</si>
  <si>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</si>
  <si>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</si>
  <si>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</si>
  <si>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</si>
  <si>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</si>
  <si>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</si>
  <si>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</si>
  <si>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</si>
  <si>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</si>
  <si>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</si>
  <si>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</si>
  <si>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</si>
  <si>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</si>
  <si>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</si>
  <si>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</si>
  <si>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</si>
  <si>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</si>
  <si>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</si>
  <si>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</si>
  <si>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</si>
  <si>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</si>
  <si>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</si>
  <si>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</si>
  <si>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</si>
  <si>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</si>
  <si>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</si>
  <si>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</si>
  <si>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</si>
  <si>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</si>
  <si>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</si>
  <si>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</si>
  <si>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</si>
  <si>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</si>
  <si>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</si>
  <si>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</si>
  <si>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</si>
  <si>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</si>
  <si>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</si>
  <si>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</si>
  <si>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</si>
  <si>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</si>
  <si>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</si>
  <si>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</si>
  <si>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</si>
  <si>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</si>
  <si>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</si>
  <si>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</si>
  <si>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</si>
  <si>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</si>
  <si>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</si>
  <si>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</si>
  <si>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</si>
  <si>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</si>
  <si>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</si>
  <si>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</si>
  <si>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</si>
  <si>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</si>
  <si>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</si>
  <si>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</si>
  <si>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</si>
  <si>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</si>
  <si>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</si>
  <si>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</si>
  <si>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</si>
  <si>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</si>
  <si>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</si>
  <si>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</si>
  <si>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</si>
  <si>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</si>
  <si>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</si>
  <si>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</si>
  <si>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</si>
  <si>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</si>
  <si>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</si>
  <si>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</si>
  <si>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</si>
  <si>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</si>
  <si>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</si>
  <si>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</si>
  <si>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</si>
  <si>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</si>
  <si>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</si>
  <si>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</si>
  <si>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</si>
  <si>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</si>
  <si>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</si>
  <si>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</si>
  <si>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</si>
  <si>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</si>
  <si>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</si>
  <si>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</si>
  <si>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</si>
  <si>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</si>
  <si>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</si>
  <si>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</si>
  <si>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</si>
  <si>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</si>
  <si>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</si>
  <si>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</si>
  <si>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</si>
  <si>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</si>
  <si>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</si>
  <si>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</si>
  <si>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</si>
  <si>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</si>
  <si>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</si>
  <si>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</si>
  <si>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</si>
  <si>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</si>
  <si>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</si>
  <si>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</si>
  <si>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</si>
  <si>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</si>
  <si>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</si>
  <si>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</si>
  <si>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</si>
  <si>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</si>
  <si>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</si>
  <si>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</si>
  <si>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</si>
  <si>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</si>
  <si>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</si>
  <si>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</si>
  <si>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</si>
  <si>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</si>
  <si>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</si>
  <si>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</si>
  <si>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</si>
  <si>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</si>
  <si>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</si>
  <si>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</si>
  <si>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</si>
  <si>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</si>
  <si>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</si>
  <si>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</si>
  <si>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</si>
  <si>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</si>
  <si>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</si>
  <si>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</si>
  <si>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</si>
  <si>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</si>
  <si>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</si>
  <si>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</si>
  <si>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</si>
  <si>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</si>
  <si>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</si>
  <si>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</si>
  <si>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</si>
  <si>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</si>
  <si>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</si>
  <si>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</si>
  <si>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</si>
  <si>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</si>
  <si>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</si>
  <si>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</si>
  <si>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</si>
  <si>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</si>
  <si>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</si>
  <si>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</si>
  <si>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</si>
  <si>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</si>
  <si>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</si>
  <si>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</si>
  <si>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</si>
  <si>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</si>
  <si>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</si>
  <si>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</si>
  <si>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</si>
  <si>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</si>
  <si>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</si>
  <si>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</si>
  <si>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</si>
  <si>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</si>
  <si>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</si>
  <si>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</si>
  <si>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</si>
  <si>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</si>
  <si>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</si>
  <si>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</si>
  <si>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</si>
  <si>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</si>
  <si>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</si>
  <si>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</si>
  <si>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</si>
  <si>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</si>
  <si>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</si>
  <si>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</si>
  <si>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</si>
  <si>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</si>
  <si>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</si>
  <si>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</si>
  <si>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</si>
  <si>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</si>
  <si>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</si>
  <si>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</si>
  <si>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</si>
  <si>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</si>
  <si>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</si>
  <si>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</si>
  <si>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</si>
  <si>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</si>
  <si>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</si>
  <si>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</si>
  <si>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</si>
  <si>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</si>
  <si>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</si>
  <si>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</si>
  <si>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</si>
  <si>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</si>
  <si>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</si>
  <si>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</si>
  <si>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</si>
  <si>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</si>
  <si>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</si>
  <si>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</si>
  <si>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</si>
  <si>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</si>
  <si>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</si>
  <si>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</si>
  <si>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</si>
  <si>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</si>
  <si>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</si>
  <si>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</si>
  <si>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</si>
  <si>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</si>
  <si>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</si>
  <si>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</si>
  <si>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</si>
  <si>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</si>
  <si>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</si>
  <si>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</si>
  <si>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</si>
  <si>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</si>
  <si>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</si>
  <si>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</si>
  <si>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</si>
  <si>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</si>
  <si>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</si>
  <si>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</si>
  <si>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</si>
  <si>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</si>
  <si>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</si>
  <si>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</si>
  <si>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</si>
  <si>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</si>
  <si>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</si>
  <si>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</si>
  <si>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</si>
  <si>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</si>
  <si>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</si>
  <si>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</si>
  <si>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</si>
  <si>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</si>
  <si>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</si>
  <si>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</si>
  <si>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</si>
  <si>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</si>
  <si>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</si>
  <si>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</si>
  <si>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</si>
  <si>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</si>
  <si>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</si>
  <si>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</si>
  <si>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</si>
  <si>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</si>
  <si>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</si>
  <si>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</si>
  <si>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</si>
  <si>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</si>
  <si>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</si>
  <si>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</si>
  <si>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</si>
  <si>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</si>
  <si>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</si>
  <si>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</si>
  <si>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</si>
  <si>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</si>
  <si>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</si>
  <si>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</si>
  <si>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</si>
  <si>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</si>
  <si>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</si>
  <si>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</si>
  <si>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</si>
  <si>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</si>
  <si>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</si>
  <si>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</si>
  <si>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</si>
  <si>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</si>
  <si>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</si>
  <si>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</si>
  <si>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</si>
  <si>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</si>
  <si>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</si>
  <si>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</si>
  <si>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</si>
  <si>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</si>
  <si>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</si>
  <si>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</si>
  <si>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</si>
  <si>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</si>
  <si>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</si>
  <si>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</si>
  <si>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</si>
  <si>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</si>
  <si>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</si>
  <si>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</si>
  <si>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</si>
  <si>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</si>
  <si>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</si>
  <si>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</si>
  <si>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</si>
  <si>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</si>
  <si>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</si>
  <si>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</si>
  <si>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</si>
  <si>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</si>
  <si>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</si>
  <si>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</si>
  <si>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</si>
  <si>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</si>
  <si>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</si>
  <si>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</si>
  <si>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</si>
  <si>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</si>
  <si>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</si>
  <si>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</si>
  <si>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</si>
  <si>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</si>
  <si>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</si>
  <si>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</si>
  <si>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</si>
  <si>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</si>
  <si>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</si>
  <si>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</si>
  <si>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</si>
  <si>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</si>
  <si>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</si>
  <si>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</si>
  <si>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</si>
  <si>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</si>
  <si>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</si>
  <si>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</si>
  <si>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</si>
  <si>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</si>
  <si>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</si>
  <si>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</si>
  <si>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</si>
  <si>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</si>
  <si>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</si>
  <si>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</si>
  <si>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</si>
  <si>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</si>
  <si>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</si>
  <si>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</si>
  <si>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</si>
  <si>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</si>
  <si>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</si>
  <si>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</si>
  <si>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</si>
  <si>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</si>
  <si>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</si>
  <si>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</si>
  <si>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</si>
  <si>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</si>
  <si>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</si>
  <si>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</si>
  <si>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</si>
  <si>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</si>
  <si>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</si>
  <si>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</si>
  <si>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</si>
  <si>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</si>
  <si>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</si>
  <si>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</si>
  <si>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</si>
  <si>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</si>
  <si>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</si>
  <si>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</si>
  <si>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</si>
  <si>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</si>
  <si>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</si>
  <si>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</si>
  <si>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</si>
  <si>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</si>
  <si>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</si>
  <si>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</si>
  <si>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</si>
  <si>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</si>
  <si>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</si>
  <si>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</si>
  <si>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</si>
  <si>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</si>
  <si>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</si>
  <si>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</si>
  <si>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</si>
  <si>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</si>
  <si>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</si>
  <si>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</si>
  <si>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</si>
  <si>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</si>
  <si>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</si>
  <si>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</si>
  <si>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</si>
  <si>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</si>
  <si>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</si>
  <si>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</si>
  <si>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</si>
  <si>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</si>
  <si>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</si>
  <si>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</si>
  <si>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</si>
  <si>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</si>
  <si>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</si>
  <si>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</si>
  <si>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</si>
  <si>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</si>
  <si>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</si>
  <si>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</si>
  <si>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</si>
  <si>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</si>
  <si>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</si>
  <si>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</si>
  <si>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</si>
  <si>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</si>
  <si>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</si>
  <si>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</si>
  <si>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</si>
  <si>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</si>
  <si>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</si>
  <si>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</si>
  <si>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</si>
  <si>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</si>
  <si>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</si>
  <si>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</si>
  <si>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</si>
  <si>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</si>
  <si>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</si>
  <si>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</si>
  <si>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</si>
  <si>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</si>
  <si>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</si>
  <si>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</si>
  <si>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</si>
  <si>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</si>
  <si>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</si>
  <si>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</si>
  <si>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</si>
  <si>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</si>
  <si>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</si>
  <si>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</si>
  <si>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</si>
  <si>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</si>
  <si>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</si>
  <si>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</si>
  <si>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</si>
  <si>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</si>
  <si>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</si>
  <si>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</si>
  <si>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</si>
  <si>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</si>
  <si>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</si>
  <si>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</si>
  <si>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</si>
  <si>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</si>
  <si>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</si>
  <si>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</si>
  <si>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</si>
  <si>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</si>
  <si>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</si>
  <si>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</si>
  <si>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</si>
  <si>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</si>
  <si>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</si>
  <si>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</si>
  <si>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</si>
  <si>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</si>
  <si>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</si>
  <si>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</si>
  <si>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</si>
  <si>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</si>
  <si>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</si>
  <si>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</si>
  <si>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</si>
  <si>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</si>
  <si>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</si>
  <si>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</si>
  <si>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</si>
  <si>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</si>
  <si>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</si>
  <si>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</si>
  <si>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</si>
  <si>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</si>
  <si>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</si>
  <si>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</si>
  <si>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</si>
  <si>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</si>
  <si>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</si>
  <si>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</si>
  <si>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</si>
  <si>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</si>
  <si>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</si>
  <si>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</si>
  <si>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</si>
  <si>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</si>
  <si>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</si>
  <si>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</si>
  <si>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</si>
  <si>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</si>
  <si>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</si>
  <si>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</si>
  <si>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</si>
  <si>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</si>
  <si>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</si>
  <si>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</si>
  <si>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</si>
  <si>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</si>
  <si>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</si>
  <si>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</si>
  <si>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</si>
  <si>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</si>
  <si>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</si>
  <si>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</si>
  <si>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</si>
  <si>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</si>
  <si>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</si>
  <si>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</si>
  <si>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</si>
  <si>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</si>
  <si>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</si>
  <si>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</si>
  <si>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</si>
  <si>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</si>
  <si>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</si>
  <si>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</si>
  <si>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</si>
  <si>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</si>
  <si>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</si>
  <si>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</si>
  <si>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</si>
  <si>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</si>
  <si>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</si>
  <si>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</si>
  <si>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</si>
  <si>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</si>
  <si>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</si>
  <si>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</si>
  <si>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</si>
  <si>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</si>
  <si>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</si>
  <si>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</si>
  <si>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</si>
  <si>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</si>
  <si>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</si>
  <si>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</si>
  <si>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</si>
  <si>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</si>
  <si>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</si>
  <si>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</si>
  <si>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</si>
  <si>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</si>
  <si>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</si>
  <si>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</si>
  <si>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</si>
  <si>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</si>
  <si>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</si>
  <si>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</si>
  <si>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</si>
  <si>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</si>
  <si>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</si>
  <si>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</si>
  <si>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</si>
  <si>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</si>
  <si>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</si>
  <si>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</si>
  <si>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</si>
  <si>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</si>
  <si>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</si>
  <si>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</si>
  <si>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</si>
  <si>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</si>
  <si>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</si>
  <si>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</si>
  <si>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</si>
  <si>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</si>
  <si>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</si>
  <si>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</si>
  <si>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</si>
  <si>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</si>
  <si>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</si>
  <si>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</si>
  <si>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</si>
  <si>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</si>
  <si>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</si>
  <si>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</si>
  <si>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</si>
  <si>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</si>
  <si>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</si>
  <si>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</si>
  <si>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</si>
  <si>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</si>
  <si>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</si>
  <si>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</si>
  <si>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</si>
  <si>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</si>
  <si>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</si>
  <si>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</si>
  <si>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</si>
  <si>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</si>
  <si>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</si>
  <si>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</si>
  <si>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</si>
  <si>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</si>
  <si>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</si>
  <si>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</si>
  <si>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</si>
  <si>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</si>
  <si>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</si>
  <si>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</si>
  <si>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</si>
  <si>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</si>
  <si>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</si>
  <si>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</si>
  <si>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</si>
  <si>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</si>
  <si>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</si>
  <si>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</si>
  <si>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</si>
  <si>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</si>
  <si>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</si>
  <si>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</si>
  <si>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</si>
  <si>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</si>
  <si>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</si>
  <si>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</si>
  <si>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</si>
  <si>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</si>
  <si>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</si>
  <si>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</si>
  <si>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</si>
  <si>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</si>
  <si>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</si>
  <si>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</si>
  <si>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</si>
  <si>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</si>
  <si>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</si>
  <si>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</si>
  <si>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</si>
  <si>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</si>
  <si>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</si>
  <si>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</si>
  <si>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</si>
  <si>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</si>
  <si>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</si>
  <si>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</si>
  <si>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</si>
  <si>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</si>
  <si>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</si>
  <si>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</si>
  <si>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</si>
  <si>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</si>
  <si>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</si>
  <si>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</si>
  <si>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</si>
  <si>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</si>
  <si>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</si>
  <si>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</si>
  <si>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</si>
  <si>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</si>
  <si>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</si>
  <si>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</si>
  <si>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</si>
  <si>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</si>
  <si>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</si>
  <si>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</si>
  <si>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</si>
  <si>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</si>
  <si>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</si>
  <si>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</si>
  <si>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</si>
  <si>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</si>
  <si>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</si>
  <si>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</si>
  <si>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</si>
  <si>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</si>
  <si>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</si>
  <si>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</si>
  <si>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</si>
  <si>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</si>
  <si>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</si>
  <si>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</si>
  <si>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</si>
  <si>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</si>
  <si>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</si>
  <si>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</si>
  <si>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</si>
  <si>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</si>
  <si>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</si>
  <si>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</si>
  <si>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</si>
  <si>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</si>
  <si>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</si>
  <si>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</si>
  <si>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</si>
  <si>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</si>
  <si>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</si>
  <si>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</si>
  <si>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</si>
  <si>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</si>
  <si>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</si>
  <si>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</si>
  <si>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</si>
  <si>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</si>
  <si>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</si>
  <si>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</si>
  <si>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</si>
  <si>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</si>
  <si>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</si>
  <si>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</si>
  <si>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</si>
  <si>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</si>
  <si>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</si>
  <si>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</si>
  <si>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</si>
  <si>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</si>
  <si>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</si>
  <si>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</si>
  <si>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</si>
  <si>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</si>
  <si>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</si>
  <si>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</si>
  <si>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</si>
  <si>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</si>
  <si>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</si>
  <si>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</si>
  <si>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</si>
  <si>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</si>
  <si>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</si>
  <si>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</si>
  <si>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</si>
  <si>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</si>
  <si>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</si>
  <si>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</si>
  <si>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</si>
  <si>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</si>
  <si>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</si>
  <si>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</si>
  <si>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</si>
  <si>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</si>
  <si>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</si>
  <si>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</si>
  <si>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</si>
  <si>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</si>
  <si>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</si>
  <si>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</si>
  <si>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</si>
  <si>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</si>
  <si>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</si>
  <si>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</si>
  <si>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</si>
  <si>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</si>
  <si>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</si>
  <si>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</si>
  <si>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</si>
  <si>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</si>
  <si>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</si>
  <si>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</si>
  <si>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</si>
  <si>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</si>
  <si>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</si>
  <si>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</si>
  <si>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</si>
  <si>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</si>
  <si>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</si>
  <si>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</si>
  <si>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</si>
  <si>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</si>
  <si>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</si>
  <si>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</si>
  <si>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</si>
  <si>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</si>
  <si>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</si>
  <si>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</si>
  <si>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</si>
  <si>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</si>
  <si>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</si>
  <si>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</si>
  <si>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</si>
  <si>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</si>
  <si>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</si>
  <si>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</si>
  <si>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</si>
  <si>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</si>
  <si>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</si>
  <si>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</si>
  <si>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</si>
  <si>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</si>
  <si>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</si>
  <si>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</si>
  <si>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</si>
  <si>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</si>
  <si>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</si>
  <si>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</si>
  <si>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</si>
  <si>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</si>
  <si>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</si>
  <si>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</si>
  <si>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</si>
  <si>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</si>
  <si>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</si>
  <si>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</si>
  <si>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</si>
  <si>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</si>
  <si>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</si>
  <si>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</si>
  <si>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</si>
  <si>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</si>
  <si>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</si>
  <si>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</si>
  <si>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</si>
  <si>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</si>
  <si>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</si>
  <si>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</si>
  <si>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</si>
  <si>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</si>
  <si>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</si>
  <si>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</si>
  <si>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</si>
  <si>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</si>
  <si>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</si>
  <si>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</si>
  <si>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</si>
  <si>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</si>
  <si>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</si>
  <si>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</si>
  <si>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</si>
  <si>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</si>
  <si>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</si>
  <si>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</si>
  <si>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</si>
  <si>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</si>
  <si>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</si>
  <si>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</si>
  <si>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</si>
  <si>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</si>
  <si>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</si>
  <si>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</si>
  <si>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</si>
  <si>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</si>
  <si>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</si>
  <si>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</si>
  <si>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</si>
  <si>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</si>
  <si>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</si>
  <si>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</si>
  <si>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</si>
  <si>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</si>
  <si>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</si>
  <si>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</si>
  <si>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</si>
  <si>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</si>
  <si>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</si>
  <si>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</si>
  <si>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</si>
  <si>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</si>
  <si>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</si>
  <si>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</si>
  <si>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</si>
  <si>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</si>
  <si>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</si>
  <si>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</si>
  <si>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</si>
  <si>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</si>
  <si>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</si>
  <si>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</si>
  <si>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</si>
  <si>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</si>
  <si>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</si>
  <si>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</si>
  <si>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</si>
  <si>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</si>
  <si>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</si>
  <si>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</si>
  <si>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</si>
  <si>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</si>
  <si>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</si>
  <si>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</si>
  <si>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</si>
  <si>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</si>
  <si>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</si>
  <si>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</si>
  <si>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</si>
  <si>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</si>
  <si>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</si>
  <si>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</si>
  <si>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</si>
  <si>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</si>
  <si>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</si>
  <si>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</si>
  <si>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</si>
  <si>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</si>
  <si>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</si>
  <si>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</si>
  <si>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</si>
  <si>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</si>
  <si>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</si>
  <si>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</si>
  <si>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</si>
  <si>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</si>
  <si>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</si>
  <si>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</si>
  <si>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</si>
  <si>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</si>
  <si>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</si>
  <si>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</si>
  <si>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</si>
  <si>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</si>
  <si>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</si>
  <si>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</si>
  <si>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</si>
  <si>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</si>
  <si>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</si>
  <si>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</si>
  <si>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</si>
  <si>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</si>
  <si>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</si>
  <si>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</si>
  <si>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</si>
  <si>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</si>
  <si>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</si>
  <si>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</si>
  <si>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</si>
  <si>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</si>
  <si>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</si>
  <si>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</si>
  <si>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</si>
  <si>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</si>
  <si>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</si>
  <si>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</si>
  <si>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</si>
  <si>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</si>
  <si>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</si>
  <si>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</si>
  <si>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</si>
  <si>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</si>
  <si>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</si>
  <si>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</si>
  <si>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</si>
  <si>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</si>
  <si>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</si>
  <si>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</si>
  <si>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</si>
  <si>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</si>
  <si>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</si>
  <si>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</si>
  <si>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</si>
  <si>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</si>
  <si>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</si>
  <si>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</si>
  <si>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</si>
  <si>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</si>
  <si>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</si>
  <si>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</si>
  <si>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</si>
  <si>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</si>
  <si>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</si>
  <si>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</si>
  <si>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</si>
  <si>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</si>
  <si>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</si>
  <si>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</si>
  <si>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</si>
  <si>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</si>
  <si>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</si>
  <si>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</si>
  <si>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</si>
  <si>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</si>
  <si>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</si>
  <si>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</si>
  <si>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</si>
  <si>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</si>
  <si>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</si>
  <si>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</si>
  <si>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</si>
  <si>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</si>
  <si>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</si>
  <si>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</si>
  <si>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</si>
  <si>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</si>
  <si>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</si>
  <si>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</si>
  <si>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</si>
  <si>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</si>
  <si>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</si>
  <si>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</si>
  <si>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</si>
  <si>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</si>
  <si>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</si>
  <si>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</si>
  <si>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</si>
  <si>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</si>
  <si>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</si>
  <si>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</si>
  <si>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</si>
  <si>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</si>
  <si>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</si>
  <si>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</si>
  <si>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</si>
  <si>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</si>
  <si>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</si>
  <si>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</si>
  <si>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</si>
  <si>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</si>
  <si>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</si>
  <si>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</si>
  <si>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</si>
  <si>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</si>
  <si>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</si>
  <si>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</si>
  <si>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</si>
  <si>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</si>
  <si>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</si>
  <si>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</si>
  <si>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</si>
  <si>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</si>
  <si>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</si>
  <si>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</si>
  <si>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</si>
  <si>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</si>
  <si>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</si>
  <si>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</si>
  <si>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</si>
  <si>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</si>
  <si>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</si>
  <si>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</si>
  <si>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</si>
  <si>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</si>
  <si>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</si>
  <si>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</si>
  <si>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</si>
  <si>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</si>
  <si>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</si>
  <si>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</si>
  <si>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</si>
  <si>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</si>
  <si>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</si>
  <si>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</si>
  <si>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</si>
  <si>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</si>
  <si>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</si>
  <si>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</si>
  <si>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</si>
  <si>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</si>
  <si>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</si>
  <si>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</si>
  <si>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</si>
  <si>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</si>
  <si>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</si>
  <si>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</si>
  <si>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</si>
  <si>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</si>
  <si>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</si>
  <si>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</si>
  <si>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</si>
  <si>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</si>
  <si>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</si>
  <si>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</si>
  <si>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</si>
  <si>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</si>
  <si>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</si>
  <si>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</si>
  <si>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</si>
  <si>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</si>
  <si>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</si>
  <si>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</si>
  <si>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</si>
  <si>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</si>
  <si>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</si>
  <si>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</si>
  <si>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</si>
  <si>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</si>
  <si>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</si>
  <si>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</si>
  <si>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</si>
  <si>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</si>
  <si>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</si>
  <si>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</si>
  <si>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</si>
  <si>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</si>
  <si>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</si>
  <si>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</si>
  <si>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</si>
  <si>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</si>
  <si>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</si>
  <si>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</si>
  <si>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</si>
  <si>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</si>
  <si>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</si>
  <si>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</si>
  <si>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</si>
  <si>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</si>
  <si>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</si>
  <si>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</si>
  <si>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</si>
  <si>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</si>
  <si>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</si>
  <si>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</si>
  <si>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</si>
  <si>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</si>
  <si>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</si>
  <si>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</si>
  <si>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</si>
  <si>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</si>
  <si>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</si>
  <si>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</si>
  <si>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</si>
  <si>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</si>
  <si>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</si>
  <si>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</si>
  <si>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</si>
  <si>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</si>
  <si>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</si>
  <si>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</si>
  <si>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</si>
  <si>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</si>
  <si>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</si>
  <si>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</si>
  <si>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</si>
  <si>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</si>
  <si>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</si>
  <si>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</si>
  <si>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</si>
  <si>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</si>
  <si>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</si>
  <si>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</si>
  <si>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</si>
  <si>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</si>
  <si>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</si>
  <si>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</si>
  <si>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</si>
  <si>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</si>
  <si>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</si>
  <si>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</si>
  <si>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</si>
  <si>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</si>
  <si>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</si>
  <si>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</si>
  <si>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</si>
  <si>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</si>
  <si>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</si>
  <si>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</si>
  <si>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</si>
  <si>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</si>
  <si>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</si>
  <si>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</si>
  <si>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</si>
  <si>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</si>
  <si>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</si>
  <si>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</si>
  <si>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</si>
  <si>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</si>
  <si>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</si>
  <si>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</si>
  <si>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</si>
  <si>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</si>
  <si>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</si>
  <si>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</si>
  <si>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</si>
  <si>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</si>
  <si>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</si>
  <si>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</si>
  <si>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</si>
  <si>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</si>
  <si>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</si>
  <si>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</si>
  <si>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</si>
  <si>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</si>
  <si>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</si>
  <si>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</si>
  <si>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</si>
  <si>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</si>
  <si>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</si>
  <si>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</si>
  <si>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</si>
  <si>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</si>
  <si>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</si>
  <si>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</si>
  <si>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</si>
  <si>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</si>
  <si>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</si>
  <si>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</si>
  <si>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</si>
  <si>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</si>
  <si>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</si>
  <si>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</si>
  <si>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</si>
  <si>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</si>
  <si>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</si>
  <si>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</si>
  <si>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</si>
  <si>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</si>
  <si>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</si>
  <si>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</si>
  <si>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</si>
  <si>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</si>
  <si>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</si>
  <si>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</si>
  <si>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</si>
  <si>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</si>
  <si>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</si>
  <si>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</si>
  <si>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</si>
  <si>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</si>
  <si>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</si>
  <si>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</si>
  <si>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</si>
  <si>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</si>
  <si>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</si>
  <si>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</si>
  <si>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</si>
  <si>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</si>
  <si>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</si>
  <si>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</si>
  <si>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</si>
  <si>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</si>
  <si>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</si>
  <si>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</si>
  <si>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</si>
  <si>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</si>
  <si>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</si>
  <si>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</si>
  <si>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</si>
  <si>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</si>
  <si>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</si>
  <si>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</si>
  <si>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</si>
  <si>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</si>
  <si>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</si>
  <si>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</si>
  <si>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</si>
  <si>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</si>
  <si>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</si>
  <si>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</si>
  <si>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</si>
  <si>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</si>
  <si>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</si>
  <si>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</si>
  <si>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</si>
  <si>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</si>
  <si>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</si>
  <si>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</si>
  <si>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</si>
  <si>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</si>
  <si>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</si>
  <si>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</si>
  <si>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</si>
  <si>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</si>
  <si>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</si>
  <si>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</si>
  <si>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</si>
  <si>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</si>
  <si>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</si>
  <si>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</si>
  <si>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</si>
  <si>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</si>
  <si>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</si>
  <si>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</si>
  <si>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</si>
  <si>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</si>
  <si>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</si>
  <si>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</si>
  <si>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</si>
  <si>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</si>
  <si>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</si>
  <si>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</si>
  <si>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</si>
  <si>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</si>
  <si>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</si>
  <si>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</si>
  <si>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</si>
  <si>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</si>
  <si>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</si>
  <si>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</si>
  <si>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</si>
  <si>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</si>
  <si>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</si>
  <si>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</si>
  <si>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</si>
  <si>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</si>
  <si>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</si>
  <si>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</si>
  <si>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</si>
  <si>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</si>
  <si>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</si>
  <si>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</si>
  <si>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</si>
  <si>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</si>
  <si>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</si>
  <si>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</si>
  <si>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</si>
  <si>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</si>
  <si>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</si>
  <si>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</si>
  <si>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</si>
  <si>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</si>
  <si>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</si>
  <si>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</si>
  <si>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</si>
  <si>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</si>
  <si>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</si>
  <si>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</si>
  <si>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</si>
  <si>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</si>
  <si>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</si>
  <si>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</si>
  <si>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</si>
  <si>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</si>
  <si>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</si>
  <si>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</si>
  <si>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</si>
  <si>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</si>
  <si>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</si>
  <si>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</si>
  <si>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</si>
  <si>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</si>
  <si>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</si>
  <si>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</si>
  <si>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</si>
  <si>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</si>
  <si>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</si>
  <si>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</si>
  <si>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</si>
  <si>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</si>
  <si>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</si>
  <si>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</si>
  <si>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</si>
  <si>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</si>
  <si>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</si>
  <si>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</si>
  <si>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</si>
  <si>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</si>
  <si>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</si>
  <si>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</si>
  <si>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</si>
  <si>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</si>
  <si>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</si>
  <si>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</si>
  <si>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</si>
  <si>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</si>
  <si>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</si>
  <si>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</si>
  <si>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</si>
  <si>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</si>
  <si>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</si>
  <si>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</si>
  <si>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</si>
  <si>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</si>
  <si>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</si>
  <si>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</si>
  <si>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</si>
  <si>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</si>
  <si>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</si>
  <si>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</si>
  <si>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</si>
  <si>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</si>
  <si>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</si>
  <si>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</si>
  <si>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</si>
  <si>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</si>
  <si>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</si>
  <si>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</si>
  <si>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</si>
  <si>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</si>
  <si>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</si>
  <si>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</si>
  <si>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</si>
  <si>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</si>
  <si>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</si>
  <si>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</si>
  <si>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</si>
  <si>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</si>
  <si>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</si>
  <si>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</si>
  <si>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</si>
  <si>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</si>
  <si>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</si>
  <si>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</si>
  <si>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</si>
  <si>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</si>
  <si>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</si>
  <si>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</si>
  <si>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</si>
  <si>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</si>
  <si>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</si>
  <si>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</si>
  <si>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</si>
  <si>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</si>
  <si>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</si>
  <si>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</si>
  <si>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</si>
  <si>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</si>
  <si>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</si>
  <si>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</si>
  <si>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</si>
  <si>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</si>
  <si>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</si>
  <si>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</si>
  <si>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</si>
  <si>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</si>
  <si>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</si>
  <si>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</si>
  <si>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</si>
  <si>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</si>
  <si>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</si>
  <si>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</si>
  <si>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</si>
  <si>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</si>
  <si>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</si>
  <si>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</si>
  <si>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</si>
  <si>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</si>
  <si>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</si>
  <si>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</si>
  <si>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</si>
  <si>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</si>
  <si>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</si>
  <si>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</si>
  <si>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</si>
  <si>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</si>
  <si>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</si>
  <si>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</si>
  <si>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</si>
  <si>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</si>
  <si>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</si>
  <si>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</si>
  <si>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</si>
  <si>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</si>
  <si>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</si>
  <si>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</si>
  <si>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</si>
  <si>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</si>
  <si>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</si>
  <si>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</si>
  <si>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</si>
  <si>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</si>
  <si>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</si>
  <si>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</si>
  <si>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</si>
  <si>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</si>
  <si>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</si>
  <si>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</si>
  <si>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</si>
  <si>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</si>
  <si>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</si>
  <si>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</si>
  <si>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</si>
  <si>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</si>
  <si>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</si>
  <si>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</si>
  <si>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</si>
  <si>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</si>
  <si>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</si>
  <si>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</si>
  <si>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</si>
  <si>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</si>
  <si>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</si>
  <si>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</si>
  <si>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</si>
  <si>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</si>
  <si>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</si>
  <si>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</si>
  <si>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</si>
  <si>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</si>
  <si>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</si>
  <si>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</si>
  <si>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</si>
  <si>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</si>
  <si>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</si>
  <si>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</si>
  <si>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</si>
  <si>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</si>
  <si>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</si>
  <si>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</si>
  <si>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</si>
  <si>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</si>
  <si>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</si>
  <si>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</si>
  <si>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</si>
  <si>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</si>
  <si>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</si>
  <si>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</si>
  <si>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</si>
  <si>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</si>
  <si>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</si>
  <si>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</si>
  <si>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</si>
  <si>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</si>
  <si>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</si>
  <si>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</si>
  <si>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</si>
  <si>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</si>
  <si>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</si>
  <si>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</si>
  <si>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</si>
  <si>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</si>
  <si>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</si>
  <si>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</si>
  <si>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</si>
  <si>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</si>
  <si>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</si>
  <si>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</si>
  <si>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</si>
  <si>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</si>
  <si>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</si>
  <si>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</si>
  <si>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</si>
  <si>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</si>
  <si>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</si>
  <si>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</si>
  <si>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</si>
  <si>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</si>
  <si>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</si>
  <si>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</si>
  <si>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</si>
  <si>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</si>
  <si>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</si>
  <si>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</si>
  <si>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</si>
  <si>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</si>
  <si>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</si>
  <si>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</si>
  <si>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</si>
  <si>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</si>
  <si>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</si>
  <si>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</si>
  <si>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</si>
  <si>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</si>
  <si>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</si>
  <si>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</si>
  <si>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</si>
  <si>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</si>
  <si>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</si>
  <si>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</si>
  <si>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</si>
  <si>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</si>
  <si>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</si>
  <si>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</si>
  <si>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</si>
  <si>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</si>
  <si>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</si>
  <si>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</si>
  <si>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</si>
  <si>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</si>
  <si>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</si>
  <si>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</si>
  <si>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</si>
  <si>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</si>
  <si>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</si>
  <si>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</si>
  <si>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</si>
  <si>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</si>
  <si>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</si>
  <si>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</si>
  <si>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</si>
  <si>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</si>
  <si>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</si>
  <si>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</si>
  <si>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</si>
  <si>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</si>
  <si>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</si>
  <si>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</si>
  <si>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</si>
  <si>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</si>
  <si>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</si>
  <si>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</si>
  <si>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</si>
  <si>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</si>
  <si>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</si>
  <si>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</si>
  <si>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</si>
  <si>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</si>
  <si>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</si>
  <si>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</si>
  <si>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</si>
  <si>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</si>
  <si>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</si>
  <si>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</si>
  <si>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</si>
  <si>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</si>
  <si>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</si>
  <si>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</si>
  <si>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</si>
  <si>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</si>
  <si>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</si>
  <si>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</si>
  <si>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</si>
  <si>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</si>
  <si>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</si>
  <si>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</si>
  <si>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</si>
  <si>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</si>
  <si>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</si>
  <si>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</si>
  <si>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</si>
  <si>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</si>
  <si>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</si>
  <si>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</si>
  <si>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</si>
  <si>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</si>
  <si>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</si>
  <si>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</si>
  <si>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</si>
  <si>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</si>
  <si>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</si>
  <si>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</si>
  <si>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</si>
  <si>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</si>
  <si>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</si>
  <si>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</si>
  <si>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</si>
  <si>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</si>
  <si>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</si>
  <si>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</si>
  <si>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</si>
  <si>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</si>
  <si>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</si>
  <si>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</si>
  <si>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</si>
  <si>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</si>
  <si>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</si>
  <si>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</si>
  <si>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</si>
  <si>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</si>
  <si>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</si>
  <si>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</si>
  <si>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</si>
  <si>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</si>
  <si>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</si>
  <si>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</si>
  <si>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</si>
  <si>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</si>
  <si>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</si>
  <si>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</si>
  <si>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</si>
  <si>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</si>
  <si>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</si>
  <si>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</si>
  <si>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</si>
  <si>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</si>
  <si>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</si>
  <si>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</si>
  <si>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</si>
  <si>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</si>
  <si>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</si>
  <si>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</si>
  <si>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</si>
  <si>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</si>
  <si>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</si>
  <si>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</si>
  <si>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</si>
  <si>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</si>
  <si>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</si>
  <si>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</si>
  <si>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</si>
  <si>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</si>
  <si>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</si>
  <si>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</si>
  <si>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</si>
  <si>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</si>
  <si>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</si>
  <si>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</si>
  <si>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</si>
  <si>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</si>
  <si>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</si>
  <si>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</si>
  <si>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</si>
  <si>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</si>
  <si>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</si>
  <si>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</si>
  <si>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</si>
  <si>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</si>
  <si>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</si>
  <si>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</si>
  <si>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</si>
  <si>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</si>
  <si>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</si>
  <si>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</si>
  <si>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</si>
  <si>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</si>
  <si>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</si>
  <si>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</si>
  <si>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</si>
  <si>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</si>
  <si>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</si>
  <si>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</si>
  <si>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</si>
  <si>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</si>
  <si>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</si>
  <si>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</si>
  <si>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</si>
  <si>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</si>
  <si>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</si>
  <si>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</si>
  <si>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</si>
  <si>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</si>
  <si>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</si>
  <si>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</si>
  <si>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</si>
  <si>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</si>
  <si>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</si>
  <si>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</si>
  <si>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</si>
  <si>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</si>
  <si>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</si>
  <si>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</si>
  <si>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</si>
  <si>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</si>
  <si>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</si>
  <si>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</si>
  <si>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</si>
  <si>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</si>
  <si>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</si>
  <si>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</si>
  <si>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</si>
  <si>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</si>
  <si>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</si>
  <si>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</si>
  <si>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</si>
  <si>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</si>
  <si>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</si>
  <si>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</si>
  <si>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</si>
  <si>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</si>
  <si>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</si>
  <si>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</si>
  <si>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</si>
  <si>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</si>
  <si>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</si>
  <si>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</si>
  <si>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</si>
  <si>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</si>
  <si>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</si>
  <si>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</si>
  <si>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</si>
  <si>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</si>
  <si>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</si>
  <si>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</si>
  <si>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</si>
  <si>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</si>
  <si>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</si>
  <si>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</si>
  <si>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</si>
  <si>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</si>
  <si>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</si>
  <si>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</si>
  <si>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</si>
  <si>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</si>
  <si>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</si>
  <si>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</si>
  <si>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</si>
  <si>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</si>
  <si>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</si>
  <si>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</si>
  <si>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</si>
  <si>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</si>
  <si>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</si>
  <si>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</si>
  <si>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</si>
  <si>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</si>
  <si>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</si>
  <si>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</si>
  <si>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</si>
  <si>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</si>
  <si>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</si>
  <si>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</si>
  <si>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</si>
  <si>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</si>
  <si>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</si>
  <si>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</si>
  <si>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</si>
  <si>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</si>
  <si>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</si>
  <si>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</si>
  <si>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</si>
  <si>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</si>
  <si>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</si>
  <si>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</si>
  <si>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</si>
  <si>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</si>
  <si>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</si>
  <si>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</si>
  <si>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</si>
  <si>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</si>
  <si>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</si>
  <si>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</si>
  <si>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</si>
  <si>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</si>
  <si>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</si>
  <si>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</si>
  <si>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</si>
  <si>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</si>
  <si>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</si>
  <si>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</si>
  <si>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</si>
  <si>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</si>
  <si>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</si>
  <si>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</si>
  <si>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</si>
  <si>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</si>
  <si>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</si>
  <si>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</si>
  <si>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</si>
  <si>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</si>
  <si>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</si>
  <si>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</si>
  <si>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</si>
  <si>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</si>
  <si>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</si>
  <si>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</si>
  <si>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</si>
  <si>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</si>
  <si>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</si>
  <si>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</si>
  <si>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</si>
  <si>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</si>
  <si>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</si>
  <si>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</si>
  <si>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</si>
  <si>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</si>
  <si>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</si>
  <si>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</si>
  <si>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</si>
  <si>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</si>
  <si>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</si>
  <si>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</si>
  <si>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</si>
  <si>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</si>
  <si>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</si>
  <si>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</si>
  <si>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</si>
  <si>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</si>
  <si>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</si>
  <si>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</si>
  <si>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</si>
  <si>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</si>
  <si>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</si>
  <si>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</si>
  <si>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</si>
  <si>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</si>
  <si>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</si>
  <si>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</si>
  <si>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</si>
  <si>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</si>
  <si>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</si>
  <si>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</si>
  <si>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</si>
  <si>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</si>
  <si>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</si>
  <si>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</si>
  <si>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</si>
  <si>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</si>
  <si>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</si>
  <si>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</si>
  <si>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</si>
  <si>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</si>
  <si>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</si>
  <si>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</si>
  <si>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</si>
  <si>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</si>
  <si>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</si>
  <si>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</si>
  <si>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</si>
  <si>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</si>
  <si>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</si>
  <si>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</si>
  <si>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</si>
  <si>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</si>
  <si>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</si>
  <si>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</si>
  <si>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</si>
  <si>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</si>
  <si>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</si>
  <si>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</si>
  <si>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</si>
  <si>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</si>
  <si>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</si>
  <si>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</si>
  <si>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</si>
  <si>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</si>
  <si>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</si>
  <si>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</si>
  <si>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</si>
  <si>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</si>
  <si>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</si>
  <si>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</si>
  <si>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</si>
  <si>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</si>
  <si>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</si>
  <si>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</si>
  <si>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</si>
  <si>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</si>
  <si>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</si>
  <si>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</si>
  <si>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</si>
  <si>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</si>
  <si>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</si>
  <si>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</si>
  <si>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</si>
  <si>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</si>
  <si>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</si>
  <si>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</si>
  <si>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</si>
  <si>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</si>
  <si>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</si>
  <si>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</si>
  <si>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</si>
  <si>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</si>
  <si>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</si>
  <si>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</si>
  <si>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</si>
  <si>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</si>
  <si>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</si>
  <si>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</si>
  <si>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</si>
  <si>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</si>
  <si>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</si>
  <si>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</si>
  <si>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</si>
  <si>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</si>
  <si>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</si>
  <si>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</si>
  <si>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</si>
  <si>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</si>
  <si>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</si>
  <si>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</si>
  <si>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</si>
  <si>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</si>
  <si>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</si>
  <si>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</si>
  <si>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</si>
  <si>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</si>
  <si>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</si>
  <si>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</si>
  <si>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</si>
  <si>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</si>
  <si>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</si>
  <si>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</si>
  <si>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</si>
  <si>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</si>
  <si>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</si>
  <si>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</si>
  <si>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</si>
  <si>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</si>
  <si>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</si>
  <si>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</si>
  <si>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</si>
  <si>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</si>
  <si>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</si>
  <si>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</si>
  <si>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</si>
  <si>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</si>
  <si>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</si>
  <si>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</si>
  <si>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</si>
  <si>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</si>
  <si>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</si>
  <si>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</si>
  <si>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</si>
  <si>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</si>
  <si>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</si>
  <si>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</si>
  <si>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</si>
  <si>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</si>
  <si>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</si>
  <si>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</si>
  <si>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</si>
  <si>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</si>
  <si>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</si>
  <si>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</si>
  <si>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</si>
  <si>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</si>
  <si>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</si>
  <si>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</si>
  <si>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</si>
  <si>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</si>
  <si>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</si>
  <si>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</si>
  <si>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</si>
  <si>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</si>
  <si>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</si>
  <si>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</si>
  <si>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</si>
  <si>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</si>
  <si>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</si>
  <si>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</si>
  <si>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</si>
  <si>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</si>
  <si>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</si>
  <si>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</si>
  <si>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</si>
  <si>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</si>
  <si>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</si>
  <si>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</si>
  <si>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</si>
  <si>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</si>
  <si>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</si>
  <si>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</si>
  <si>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</si>
  <si>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</si>
  <si>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</si>
  <si>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</si>
  <si>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</si>
  <si>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</si>
  <si>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</si>
  <si>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</si>
  <si>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</si>
  <si>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</si>
  <si>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</si>
  <si>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</si>
  <si>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</si>
  <si>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</si>
  <si>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</si>
  <si>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</si>
  <si>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</si>
  <si>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</si>
  <si>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</si>
  <si>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</si>
  <si>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</si>
  <si>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</si>
  <si>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</si>
  <si>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</si>
  <si>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</si>
  <si>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</si>
  <si>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</si>
  <si>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</si>
  <si>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</si>
  <si>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</si>
  <si>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</si>
  <si>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</si>
  <si>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</si>
  <si>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</si>
  <si>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</si>
  <si>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</si>
  <si>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</si>
  <si>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</si>
  <si>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</si>
  <si>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</si>
  <si>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</si>
  <si>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</si>
  <si>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</si>
  <si>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</si>
  <si>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</si>
  <si>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</si>
  <si>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</si>
  <si>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</si>
  <si>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</si>
  <si>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</si>
  <si>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</si>
  <si>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</si>
  <si>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</si>
  <si>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</si>
  <si>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</si>
  <si>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</si>
  <si>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</si>
  <si>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</si>
  <si>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</si>
  <si>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</si>
  <si>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</si>
  <si>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</si>
  <si>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</si>
  <si>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</si>
  <si>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</si>
  <si>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</si>
  <si>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</si>
  <si>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</si>
  <si>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</si>
  <si>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</si>
  <si>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</si>
  <si>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</si>
  <si>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</si>
  <si>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</si>
  <si>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</si>
  <si>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</si>
  <si>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</si>
  <si>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</si>
  <si>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</si>
  <si>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</si>
  <si>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</si>
  <si>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</si>
  <si>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</si>
  <si>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</si>
  <si>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</si>
  <si>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</si>
  <si>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</si>
  <si>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</si>
  <si>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</si>
  <si>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</si>
  <si>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</si>
  <si>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</si>
  <si>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</si>
  <si>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</si>
  <si>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</si>
  <si>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</si>
  <si>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</si>
  <si>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</si>
  <si>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</si>
  <si>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</si>
  <si>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</si>
  <si>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</si>
  <si>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</si>
  <si>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</si>
  <si>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</si>
  <si>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</si>
  <si>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</si>
  <si>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</si>
  <si>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</si>
  <si>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</si>
  <si>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</si>
  <si>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</si>
  <si>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</si>
  <si>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</si>
  <si>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</si>
  <si>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</si>
  <si>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</si>
  <si>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</si>
  <si>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</si>
  <si>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</si>
  <si>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</si>
  <si>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</si>
  <si>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</si>
  <si>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</si>
  <si>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</si>
  <si>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</si>
  <si>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</si>
  <si>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</si>
  <si>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</si>
  <si>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</si>
  <si>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</si>
  <si>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</si>
  <si>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</si>
  <si>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</si>
  <si>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</si>
  <si>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</si>
  <si>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</si>
  <si>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</si>
  <si>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</si>
  <si>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</si>
  <si>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</si>
  <si>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</si>
  <si>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</si>
  <si>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</si>
  <si>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</si>
  <si>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</si>
  <si>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</si>
  <si>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</si>
  <si>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</si>
  <si>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</si>
  <si>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</si>
  <si>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</si>
  <si>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</si>
  <si>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</si>
  <si>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</si>
  <si>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</si>
  <si>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</si>
  <si>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</si>
  <si>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</si>
  <si>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</si>
  <si>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</si>
  <si>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</si>
  <si>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</si>
  <si>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</si>
  <si>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</si>
  <si>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</si>
  <si>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</si>
  <si>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</si>
  <si>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</si>
  <si>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</si>
  <si>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</si>
  <si>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</si>
  <si>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</si>
  <si>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</si>
  <si>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</si>
  <si>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</si>
  <si>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</si>
  <si>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</si>
  <si>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</si>
  <si>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</si>
  <si>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</si>
  <si>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</si>
  <si>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</si>
  <si>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</si>
  <si>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</si>
  <si>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</si>
  <si>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</si>
  <si>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</si>
  <si>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</si>
  <si>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</si>
  <si>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</si>
  <si>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</si>
  <si>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</si>
  <si>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</si>
  <si>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</si>
  <si>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</si>
  <si>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</si>
  <si>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</si>
  <si>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</si>
  <si>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</si>
  <si>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</si>
  <si>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</si>
  <si>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</si>
  <si>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</si>
  <si>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</si>
  <si>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</si>
  <si>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</si>
  <si>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</si>
  <si>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</si>
  <si>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</si>
  <si>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</si>
  <si>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</si>
  <si>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</si>
  <si>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</si>
  <si>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</si>
  <si>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</si>
  <si>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</si>
  <si>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</si>
  <si>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</si>
  <si>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</si>
  <si>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</si>
  <si>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</si>
  <si>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</si>
  <si>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</si>
  <si>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</si>
  <si>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</si>
  <si>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</si>
  <si>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</si>
  <si>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</si>
  <si>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</si>
  <si>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</si>
  <si>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</si>
  <si>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</si>
  <si>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</si>
  <si>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</si>
  <si>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</si>
  <si>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</si>
  <si>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</si>
  <si>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</si>
  <si>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</si>
  <si>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</si>
  <si>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</si>
  <si>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</si>
  <si>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</si>
  <si>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</si>
  <si>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</si>
  <si>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</si>
  <si>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</si>
  <si>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</si>
  <si>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</si>
  <si>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</si>
  <si>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</si>
  <si>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</si>
  <si>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</si>
  <si>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</si>
  <si>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</si>
  <si>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</si>
  <si>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</si>
  <si>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</si>
  <si>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</si>
  <si>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</si>
  <si>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</si>
  <si>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</si>
  <si>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</si>
  <si>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</si>
  <si>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</si>
  <si>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</si>
  <si>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</si>
  <si>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</si>
  <si>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</si>
  <si>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</si>
  <si>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</si>
  <si>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</si>
  <si>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</si>
  <si>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</si>
  <si>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</si>
  <si>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</si>
  <si>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</si>
  <si>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</si>
  <si>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</si>
  <si>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</si>
  <si>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</si>
  <si>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</si>
  <si>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</si>
  <si>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</si>
  <si>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</si>
  <si>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</si>
  <si>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</si>
  <si>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</si>
  <si>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</si>
  <si>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</si>
  <si>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</si>
  <si>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</si>
  <si>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</si>
  <si>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</si>
  <si>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</si>
  <si>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</si>
  <si>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</si>
  <si>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</si>
  <si>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</si>
  <si>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</si>
  <si>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</si>
  <si>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</si>
  <si>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</si>
  <si>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</si>
  <si>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</si>
  <si>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</si>
  <si>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</si>
  <si>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</si>
  <si>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</si>
  <si>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</si>
  <si>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</si>
  <si>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</si>
  <si>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</si>
  <si>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</si>
  <si>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</si>
  <si>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</si>
  <si>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</si>
  <si>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</si>
  <si>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</si>
  <si>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</si>
  <si>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</si>
  <si>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</si>
  <si>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</si>
  <si>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</si>
  <si>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</si>
  <si>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</si>
  <si>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</si>
  <si>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</si>
  <si>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</si>
  <si>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</si>
  <si>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</si>
  <si>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</si>
  <si>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</si>
  <si>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</si>
  <si>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</si>
  <si>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</si>
  <si>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</si>
  <si>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</si>
  <si>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</si>
  <si>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</si>
  <si>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</si>
  <si>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</si>
  <si>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</si>
  <si>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</si>
  <si>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</si>
  <si>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</si>
  <si>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</si>
  <si>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</si>
  <si>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</si>
  <si>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</si>
  <si>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</si>
  <si>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</si>
  <si>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</si>
  <si>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</si>
  <si>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</si>
  <si>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</si>
  <si>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</si>
  <si>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</si>
  <si>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</si>
  <si>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</si>
  <si>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</si>
  <si>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</si>
  <si>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</si>
  <si>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</si>
  <si>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</si>
  <si>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</si>
  <si>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</si>
  <si>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</si>
  <si>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</si>
  <si>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</si>
  <si>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</si>
  <si>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</si>
  <si>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</si>
  <si>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</si>
  <si>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</si>
  <si>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</si>
  <si>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</si>
  <si>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</si>
  <si>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</si>
  <si>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</si>
  <si>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</si>
  <si>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</si>
  <si>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</si>
  <si>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</si>
  <si>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</si>
  <si>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</si>
  <si>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</si>
  <si>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</si>
  <si>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</si>
  <si>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</si>
  <si>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</si>
  <si>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</si>
  <si>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</si>
  <si>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</si>
  <si>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</si>
  <si>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</si>
  <si>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</si>
  <si>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</si>
  <si>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</si>
  <si>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</si>
  <si>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</si>
  <si>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</si>
  <si>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</si>
  <si>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</si>
  <si>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</si>
  <si>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</si>
  <si>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</si>
  <si>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</si>
  <si>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</si>
  <si>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</si>
  <si>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</si>
  <si>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</si>
  <si>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</si>
  <si>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</si>
  <si>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</si>
  <si>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</si>
  <si>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</si>
  <si>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</si>
  <si>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</si>
  <si>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</si>
  <si>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</si>
  <si>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</si>
  <si>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</si>
  <si>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</si>
  <si>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</si>
  <si>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</si>
  <si>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</si>
  <si>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</si>
  <si>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</si>
  <si>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</si>
  <si>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</si>
  <si>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</si>
  <si>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</si>
  <si>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</si>
  <si>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</si>
  <si>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</si>
  <si>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</si>
  <si>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</si>
  <si>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</si>
  <si>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</si>
  <si>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</si>
  <si>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</si>
  <si>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</si>
  <si>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</si>
  <si>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</si>
  <si>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</si>
  <si>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</si>
  <si>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</si>
  <si>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</si>
  <si>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</si>
  <si>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</si>
  <si>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</si>
  <si>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</si>
  <si>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</si>
  <si>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</si>
  <si>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</si>
  <si>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</si>
  <si>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</si>
  <si>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</si>
  <si>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</si>
  <si>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</si>
  <si>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</si>
  <si>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</si>
  <si>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</si>
  <si>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</si>
  <si>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</si>
  <si>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</si>
  <si>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</si>
  <si>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</si>
  <si>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</si>
  <si>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</si>
  <si>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</si>
  <si>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</si>
  <si>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</si>
  <si>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</si>
  <si>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</si>
  <si>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</si>
  <si>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</si>
  <si>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</si>
  <si>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</si>
  <si>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</si>
  <si>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</si>
  <si>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</si>
  <si>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</si>
  <si>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</si>
  <si>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</si>
  <si>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</si>
  <si>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</si>
  <si>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</si>
  <si>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</si>
  <si>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</si>
  <si>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</si>
  <si>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</si>
  <si>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</si>
  <si>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</si>
  <si>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</si>
  <si>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</si>
  <si>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</si>
  <si>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</si>
  <si>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</si>
  <si>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</si>
  <si>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</si>
  <si>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</si>
  <si>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</si>
  <si>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</si>
  <si>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</si>
  <si>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</si>
  <si>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</si>
  <si>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</si>
  <si>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</si>
  <si>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</si>
  <si>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</si>
  <si>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</si>
  <si>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</si>
  <si>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</si>
  <si>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</si>
  <si>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</si>
  <si>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</si>
  <si>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</si>
  <si>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</si>
  <si>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</si>
  <si>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</si>
  <si>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</si>
  <si>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</si>
  <si>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</si>
  <si>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</si>
  <si>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</si>
  <si>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</si>
  <si>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</si>
  <si>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</si>
  <si>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</si>
  <si>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</si>
  <si>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</si>
  <si>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</si>
  <si>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</si>
  <si>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</si>
  <si>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</si>
  <si>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</si>
  <si>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</si>
  <si>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</si>
  <si>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</si>
  <si>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</si>
  <si>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</si>
  <si>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</si>
  <si>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</si>
  <si>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</si>
  <si>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</si>
  <si>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</si>
  <si>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</si>
  <si>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</si>
  <si>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</si>
  <si>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</si>
  <si>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</si>
  <si>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</si>
  <si>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</si>
  <si>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</si>
  <si>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</si>
  <si>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</si>
  <si>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</si>
  <si>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</si>
  <si>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</si>
  <si>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</si>
  <si>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</si>
  <si>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</si>
  <si>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</si>
  <si>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</si>
  <si>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</si>
  <si>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</si>
  <si>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</si>
  <si>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</si>
  <si>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</si>
  <si>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</si>
  <si>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</si>
  <si>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</si>
  <si>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</si>
  <si>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</si>
  <si>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</si>
  <si>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</si>
  <si>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</si>
  <si>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</si>
  <si>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</si>
  <si>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</si>
  <si>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</si>
  <si>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</si>
  <si>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</si>
  <si>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</si>
  <si>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</si>
  <si>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</si>
  <si>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</si>
  <si>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</si>
  <si>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</si>
  <si>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</si>
  <si>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</si>
  <si>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</si>
  <si>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</si>
  <si>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</si>
  <si>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</si>
  <si>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</si>
  <si>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</si>
  <si>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</si>
  <si>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</si>
  <si>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</si>
  <si>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</si>
  <si>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</si>
  <si>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</si>
  <si>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</si>
  <si>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</si>
  <si>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</si>
  <si>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</si>
  <si>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</si>
  <si>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</si>
  <si>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</si>
  <si>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</si>
  <si>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</si>
  <si>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</si>
  <si>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</si>
  <si>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</si>
  <si>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</si>
  <si>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</si>
  <si>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</si>
  <si>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</si>
  <si>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</si>
  <si>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</si>
  <si>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</si>
  <si>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</si>
  <si>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</si>
  <si>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</si>
  <si>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</si>
  <si>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</si>
  <si>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</si>
  <si>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</si>
  <si>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</si>
  <si>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</si>
  <si>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</si>
  <si>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</si>
  <si>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</si>
  <si>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</si>
  <si>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</si>
  <si>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</si>
  <si>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</si>
  <si>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</si>
  <si>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</si>
  <si>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</si>
  <si>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</si>
  <si>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</si>
  <si>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</si>
  <si>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</si>
  <si>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</si>
  <si>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</si>
  <si>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</si>
  <si>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</si>
  <si>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</si>
  <si>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</si>
  <si>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</si>
  <si>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</si>
  <si>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</si>
  <si>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</si>
  <si>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</si>
  <si>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</si>
  <si>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</si>
  <si>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</si>
  <si>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</si>
  <si>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</si>
  <si>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</si>
  <si>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</si>
  <si>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</si>
  <si>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</si>
  <si>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</si>
  <si>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</si>
  <si>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</si>
  <si>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</si>
  <si>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</si>
  <si>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</si>
  <si>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</si>
  <si>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</si>
  <si>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</si>
  <si>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</si>
  <si>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</si>
  <si>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</si>
  <si>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</si>
  <si>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</si>
  <si>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</si>
  <si>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</si>
  <si>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</si>
  <si>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</si>
  <si>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</si>
  <si>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</si>
  <si>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</si>
  <si>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</si>
  <si>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</si>
  <si>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</si>
  <si>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</si>
  <si>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</si>
  <si>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</si>
  <si>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</si>
  <si>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</si>
  <si>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</si>
  <si>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</si>
  <si>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</si>
  <si>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</si>
  <si>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</si>
  <si>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</si>
  <si>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</si>
  <si>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</si>
  <si>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</si>
  <si>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</si>
  <si>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</si>
  <si>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</si>
  <si>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</si>
  <si>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</si>
  <si>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</si>
  <si>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</si>
  <si>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</si>
  <si>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</si>
  <si>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</si>
  <si>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</si>
  <si>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</si>
  <si>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</si>
  <si>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</si>
  <si>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</si>
  <si>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</si>
  <si>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</si>
  <si>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</si>
  <si>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</si>
  <si>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</si>
  <si>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</si>
  <si>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</si>
  <si>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</si>
  <si>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</si>
  <si>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</si>
  <si>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</si>
  <si>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</si>
  <si>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</si>
  <si>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</si>
  <si>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</si>
  <si>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</si>
  <si>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</si>
  <si>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</si>
  <si>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</si>
  <si>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</si>
  <si>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</si>
  <si>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</si>
  <si>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</si>
  <si>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</si>
  <si>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</si>
  <si>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</si>
  <si>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</si>
  <si>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</si>
  <si>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</si>
  <si>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</si>
  <si>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</si>
  <si>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</si>
  <si>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</si>
  <si>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</si>
  <si>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</si>
  <si>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</si>
  <si>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</si>
  <si>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</si>
  <si>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</si>
  <si>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</si>
  <si>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</si>
  <si>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</si>
  <si>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</si>
  <si>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</si>
  <si>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</si>
  <si>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</si>
  <si>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</si>
  <si>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</si>
  <si>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</si>
  <si>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</si>
  <si>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</si>
  <si>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</si>
  <si>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</si>
  <si>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</si>
  <si>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</si>
  <si>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</si>
  <si>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</si>
  <si>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</si>
  <si>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</si>
  <si>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</si>
  <si>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</si>
  <si>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</si>
  <si>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</si>
  <si>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</si>
  <si>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</si>
  <si>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</si>
  <si>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</si>
  <si>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</si>
  <si>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</si>
  <si>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</si>
  <si>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</si>
  <si>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</si>
  <si>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</si>
  <si>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</si>
  <si>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</si>
  <si>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</si>
  <si>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</si>
  <si>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</si>
  <si>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</si>
  <si>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</si>
  <si>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</si>
  <si>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</si>
  <si>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</si>
  <si>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</si>
  <si>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</si>
  <si>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</si>
  <si>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</si>
  <si>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</si>
  <si>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</si>
  <si>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</si>
  <si>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</si>
  <si>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</si>
  <si>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</si>
  <si>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</si>
  <si>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</si>
  <si>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</si>
  <si>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</si>
  <si>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</si>
  <si>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</si>
  <si>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</si>
  <si>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</si>
  <si>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</si>
  <si>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</si>
  <si>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</si>
  <si>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</si>
  <si>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</si>
  <si>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</si>
  <si>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</si>
  <si>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</si>
  <si>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</si>
  <si>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</si>
  <si>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</si>
  <si>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</si>
  <si>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</si>
  <si>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</si>
  <si>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</si>
  <si>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</si>
  <si>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</si>
  <si>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</si>
  <si>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</si>
  <si>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</si>
  <si>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</si>
  <si>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</si>
  <si>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</si>
  <si>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</si>
  <si>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</si>
  <si>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</si>
  <si>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</si>
  <si>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</si>
  <si>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</si>
  <si>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</si>
  <si>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</si>
  <si>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</si>
  <si>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</si>
  <si>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</si>
  <si>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</si>
  <si>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</si>
  <si>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</si>
  <si>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</si>
  <si>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</si>
  <si>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</si>
  <si>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</si>
  <si>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</si>
  <si>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</si>
  <si>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</si>
  <si>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</si>
  <si>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</si>
  <si>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</si>
  <si>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</si>
  <si>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</si>
  <si>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</si>
  <si>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</si>
  <si>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</si>
  <si>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</si>
  <si>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</si>
  <si>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</si>
  <si>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</si>
  <si>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</si>
  <si>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</si>
  <si>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</si>
  <si>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</si>
  <si>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</si>
  <si>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</si>
  <si>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</si>
  <si>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</si>
  <si>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</si>
  <si>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</si>
  <si>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</si>
  <si>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</si>
  <si>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</si>
  <si>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</si>
  <si>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</si>
  <si>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</si>
  <si>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</si>
  <si>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</si>
  <si>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</si>
  <si>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</si>
  <si>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</si>
  <si>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</si>
  <si>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</si>
  <si>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</si>
  <si>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</si>
  <si>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</si>
  <si>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</si>
  <si>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</si>
  <si>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</si>
  <si>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</si>
  <si>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</si>
  <si>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</si>
  <si>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</si>
  <si>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</si>
  <si>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</si>
  <si>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</si>
  <si>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</si>
  <si>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</si>
  <si>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</si>
  <si>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</si>
  <si>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</si>
  <si>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</si>
  <si>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</si>
  <si>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</si>
  <si>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</si>
  <si>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</si>
  <si>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</si>
  <si>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</si>
  <si>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</si>
  <si>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</si>
  <si>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</si>
  <si>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</si>
  <si>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</si>
  <si>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</si>
  <si>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</si>
  <si>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</si>
  <si>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</si>
  <si>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</si>
  <si>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</si>
  <si>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</si>
  <si>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</si>
  <si>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</si>
  <si>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</si>
  <si>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</si>
  <si>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</si>
  <si>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</si>
  <si>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</si>
  <si>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</si>
  <si>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</si>
  <si>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</si>
  <si>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</si>
  <si>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</si>
  <si>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</si>
  <si>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</si>
  <si>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</si>
  <si>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</si>
  <si>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</si>
  <si>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</si>
  <si>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</si>
  <si>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</si>
  <si>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</si>
  <si>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</si>
  <si>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</si>
  <si>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</si>
  <si>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</si>
  <si>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</si>
  <si>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</si>
  <si>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</si>
  <si>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</si>
  <si>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</si>
  <si>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</si>
  <si>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</si>
  <si>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</si>
  <si>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</si>
  <si>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</si>
  <si>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</si>
  <si>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</si>
  <si>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</si>
  <si>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</si>
  <si>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</si>
  <si>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</si>
  <si>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</si>
  <si>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</si>
  <si>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</si>
  <si>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</si>
  <si>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</si>
  <si>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</si>
  <si>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</si>
  <si>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</si>
  <si>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</si>
  <si>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</si>
  <si>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</si>
  <si>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</si>
  <si>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</si>
  <si>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</si>
  <si>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</si>
  <si>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</si>
  <si>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</si>
  <si>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</si>
  <si>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</si>
  <si>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</si>
  <si>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</si>
  <si>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</si>
  <si>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</si>
  <si>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</si>
  <si>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</si>
  <si>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</si>
  <si>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</si>
  <si>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</si>
  <si>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</si>
  <si>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</si>
  <si>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</si>
  <si>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</si>
  <si>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</si>
  <si>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</si>
  <si>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</si>
  <si>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</si>
  <si>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</si>
  <si>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</si>
  <si>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</si>
  <si>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</si>
  <si>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</si>
  <si>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</si>
  <si>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</si>
  <si>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</si>
  <si>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</si>
  <si>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</si>
  <si>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</si>
  <si>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</si>
  <si>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</si>
  <si>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</si>
  <si>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</si>
  <si>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</si>
  <si>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</si>
  <si>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</si>
  <si>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</si>
  <si>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</si>
  <si>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</si>
  <si>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</si>
  <si>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</si>
  <si>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</si>
  <si>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</si>
  <si>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</si>
  <si>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</si>
  <si>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</si>
  <si>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</si>
  <si>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</si>
  <si>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</si>
  <si>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</si>
  <si>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</si>
  <si>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</si>
  <si>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</si>
  <si>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</si>
  <si>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</si>
  <si>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</si>
  <si>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</si>
  <si>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</si>
  <si>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</si>
  <si>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</si>
  <si>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</si>
  <si>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</si>
  <si>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</si>
  <si>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</si>
  <si>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</si>
  <si>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</si>
  <si>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</si>
  <si>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</si>
  <si>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</si>
  <si>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</si>
  <si>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</si>
  <si>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</si>
  <si>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</si>
  <si>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</si>
  <si>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</si>
  <si>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</si>
  <si>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</si>
  <si>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</si>
  <si>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</si>
  <si>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</si>
  <si>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</si>
  <si>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</si>
  <si>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</si>
  <si>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</si>
  <si>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</si>
  <si>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</si>
  <si>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</si>
  <si>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</si>
  <si>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</si>
  <si>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</si>
  <si>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</si>
  <si>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</si>
  <si>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</si>
  <si>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</si>
  <si>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</si>
  <si>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</si>
  <si>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</si>
  <si>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</si>
  <si>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</si>
  <si>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</si>
  <si>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</si>
  <si>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</si>
  <si>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</si>
  <si>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</si>
  <si>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</si>
  <si>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</si>
  <si>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</si>
  <si>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</si>
  <si>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</si>
  <si>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</si>
  <si>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</si>
  <si>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</si>
  <si>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</si>
  <si>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</si>
  <si>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</si>
  <si>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</si>
  <si>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</si>
  <si>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</si>
  <si>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</si>
  <si>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</si>
  <si>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</si>
  <si>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</si>
  <si>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</si>
  <si>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</si>
  <si>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</si>
  <si>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</si>
  <si>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</si>
  <si>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</si>
  <si>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</si>
  <si>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</si>
  <si>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</si>
  <si>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</si>
  <si>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</si>
  <si>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</si>
  <si>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</si>
  <si>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</si>
  <si>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</si>
  <si>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</si>
  <si>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</si>
  <si>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</si>
  <si>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</si>
  <si>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</si>
  <si>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</si>
  <si>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</si>
  <si>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</si>
  <si>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</si>
  <si>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</si>
  <si>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</si>
  <si>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</si>
  <si>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</si>
  <si>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</si>
  <si>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</si>
  <si>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</si>
  <si>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</si>
  <si>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</si>
  <si>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</si>
  <si>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</si>
  <si>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</si>
  <si>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</si>
  <si>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</si>
  <si>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</si>
  <si>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</si>
  <si>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</si>
  <si>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</si>
  <si>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</si>
  <si>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</si>
  <si>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</si>
  <si>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</si>
  <si>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</si>
  <si>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</si>
  <si>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</si>
  <si>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</si>
  <si>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</si>
  <si>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</si>
  <si>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</si>
  <si>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</si>
  <si>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</si>
  <si>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</si>
  <si>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</si>
  <si>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</si>
  <si>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</si>
  <si>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</si>
  <si>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</si>
  <si>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</si>
  <si>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</si>
  <si>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</si>
  <si>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</si>
  <si>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</si>
  <si>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</si>
  <si>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</si>
  <si>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</si>
  <si>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</si>
  <si>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</si>
  <si>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</si>
  <si>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</si>
  <si>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</si>
  <si>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</si>
  <si>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</si>
  <si>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</si>
  <si>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</si>
  <si>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</si>
  <si>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</si>
  <si>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</si>
  <si>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</si>
  <si>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</si>
  <si>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</si>
  <si>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</si>
  <si>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</si>
  <si>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</si>
  <si>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</si>
  <si>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</si>
  <si>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</si>
  <si>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</si>
  <si>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</si>
  <si>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</si>
  <si>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</si>
  <si>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</si>
  <si>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</si>
  <si>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</si>
  <si>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</si>
  <si>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</si>
  <si>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</si>
  <si>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</si>
  <si>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</si>
  <si>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</si>
  <si>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</si>
  <si>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</si>
  <si>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</si>
  <si>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</si>
  <si>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</si>
  <si>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</si>
  <si>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</si>
  <si>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</si>
  <si>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</si>
  <si>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</si>
  <si>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</si>
  <si>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</si>
  <si>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</si>
  <si>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</si>
  <si>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</si>
  <si>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</si>
  <si>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</si>
  <si>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</si>
  <si>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</si>
  <si>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</si>
  <si>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</si>
  <si>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</si>
  <si>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</si>
  <si>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</si>
  <si>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</si>
  <si>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</si>
  <si>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</si>
  <si>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</si>
  <si>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</si>
  <si>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</si>
  <si>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</si>
  <si>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</si>
  <si>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</si>
  <si>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</si>
  <si>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</si>
  <si>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</si>
  <si>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</si>
  <si>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</si>
  <si>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</si>
  <si>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</si>
  <si>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</si>
  <si>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</si>
  <si>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</si>
  <si>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</si>
  <si>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</si>
  <si>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</si>
  <si>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</si>
  <si>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</si>
  <si>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</si>
  <si>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</si>
  <si>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</si>
  <si>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</si>
  <si>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</si>
  <si>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</si>
  <si>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</si>
  <si>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</si>
  <si>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</si>
  <si>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</si>
  <si>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</si>
  <si>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</si>
  <si>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</si>
  <si>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</si>
  <si>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</si>
  <si>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</si>
  <si>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</si>
  <si>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</si>
  <si>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</si>
  <si>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</si>
  <si>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</si>
  <si>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</si>
  <si>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</si>
  <si>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</si>
  <si>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</si>
  <si>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</si>
  <si>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</si>
  <si>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</si>
  <si>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</si>
  <si>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</si>
  <si>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</si>
  <si>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</si>
  <si>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</si>
  <si>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</si>
  <si>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</si>
  <si>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</si>
  <si>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</si>
  <si>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</si>
  <si>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</si>
  <si>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</si>
  <si>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</si>
  <si>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</si>
  <si>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</si>
  <si>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</si>
  <si>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</si>
  <si>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</si>
  <si>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</si>
  <si>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</si>
  <si>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</si>
  <si>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</si>
  <si>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</si>
  <si>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</si>
  <si>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</si>
  <si>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</si>
  <si>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</si>
  <si>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</si>
  <si>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</si>
  <si>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</si>
  <si>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</si>
  <si>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</si>
  <si>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</si>
  <si>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</si>
  <si>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</si>
  <si>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</si>
  <si>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</si>
  <si>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</si>
  <si>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</si>
  <si>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</si>
  <si>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</si>
  <si>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</si>
  <si>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</si>
  <si>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</si>
  <si>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</si>
  <si>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</si>
  <si>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</si>
  <si>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</si>
  <si>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</si>
  <si>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</si>
  <si>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</si>
  <si>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</si>
  <si>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</si>
  <si>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</si>
  <si>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</si>
  <si>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</si>
  <si>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</si>
  <si>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</si>
  <si>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</si>
  <si>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</si>
  <si>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</si>
  <si>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</si>
  <si>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</si>
  <si>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</si>
  <si>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</si>
  <si>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</si>
  <si>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</si>
  <si>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</si>
  <si>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</si>
  <si>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</si>
  <si>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</si>
  <si>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</si>
  <si>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</si>
  <si>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</si>
  <si>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</si>
  <si>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</si>
  <si>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</si>
  <si>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</si>
  <si>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</si>
  <si>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</si>
  <si>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</si>
  <si>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</si>
  <si>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</si>
  <si>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</si>
  <si>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</si>
  <si>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</si>
  <si>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</si>
  <si>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</si>
  <si>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</si>
  <si>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</si>
  <si>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</si>
  <si>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</si>
  <si>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</si>
  <si>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</si>
  <si>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</si>
  <si>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</si>
  <si>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</si>
  <si>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</si>
  <si>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</si>
  <si>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</si>
  <si>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</si>
  <si>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</si>
  <si>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</si>
  <si>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</si>
  <si>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</si>
  <si>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</si>
  <si>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</si>
  <si>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</si>
  <si>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</si>
  <si>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</si>
  <si>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</si>
  <si>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</si>
  <si>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</si>
  <si>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</si>
  <si>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</si>
  <si>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</si>
  <si>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</si>
  <si>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</si>
  <si>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</si>
  <si>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</si>
  <si>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</si>
  <si>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</si>
  <si>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</si>
  <si>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</si>
  <si>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</si>
  <si>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</si>
  <si>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</si>
  <si>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</si>
  <si>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</si>
  <si>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</si>
  <si>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</si>
  <si>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</si>
  <si>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</si>
  <si>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</si>
  <si>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</si>
  <si>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</si>
  <si>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</si>
  <si>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</si>
  <si>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</si>
  <si>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</si>
  <si>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</si>
  <si>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</si>
  <si>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</si>
  <si>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</si>
  <si>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</si>
  <si>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</si>
  <si>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</si>
  <si>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</si>
  <si>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</si>
  <si>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</si>
  <si>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</si>
  <si>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</si>
  <si>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</si>
  <si>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</si>
  <si>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</si>
  <si>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</si>
  <si>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</si>
  <si>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</si>
  <si>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</si>
  <si>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</si>
  <si>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</si>
  <si>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</si>
  <si>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</si>
  <si>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</si>
  <si>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</si>
  <si>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</si>
  <si>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</si>
  <si>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</si>
  <si>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</si>
  <si>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</si>
  <si>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</si>
  <si>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</si>
  <si>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</si>
  <si>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</si>
  <si>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</si>
  <si>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</si>
  <si>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</si>
  <si>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</si>
  <si>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</si>
  <si>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</si>
  <si>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</si>
  <si>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</si>
  <si>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</si>
  <si>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</si>
  <si>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</si>
  <si>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</si>
  <si>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</si>
  <si>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</si>
  <si>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</si>
  <si>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</si>
  <si>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</si>
  <si>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</si>
  <si>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</si>
  <si>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</si>
  <si>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</si>
  <si>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</si>
  <si>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</si>
  <si>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</si>
  <si>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</si>
  <si>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</si>
  <si>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</si>
  <si>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</si>
  <si>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</si>
  <si>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</si>
  <si>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</si>
  <si>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</si>
  <si>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</si>
  <si>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</si>
  <si>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</si>
  <si>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</si>
  <si>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</si>
  <si>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</si>
  <si>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</si>
  <si>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</si>
  <si>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</si>
  <si>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</si>
  <si>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</si>
  <si>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</si>
  <si>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</si>
  <si>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</si>
  <si>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</si>
  <si>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</si>
  <si>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</si>
  <si>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</si>
  <si>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</si>
  <si>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</si>
  <si>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</si>
  <si>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</si>
  <si>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</si>
  <si>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</si>
  <si>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</si>
  <si>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</si>
  <si>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</si>
  <si>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</si>
  <si>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</si>
  <si>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</si>
  <si>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</si>
  <si>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</si>
  <si>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</si>
  <si>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</si>
  <si>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</si>
  <si>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</si>
  <si>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</si>
  <si>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</si>
  <si>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</si>
  <si>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</si>
  <si>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</si>
  <si>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</si>
  <si>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</si>
  <si>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</si>
  <si>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</si>
  <si>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</si>
  <si>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</si>
  <si>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</si>
  <si>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</si>
  <si>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</si>
  <si>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</si>
  <si>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</si>
  <si>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</si>
  <si>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</si>
  <si>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</si>
  <si>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</si>
  <si>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</si>
  <si>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</si>
  <si>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</si>
  <si>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</si>
  <si>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</si>
  <si>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</si>
  <si>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</si>
  <si>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</si>
  <si>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</si>
  <si>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</si>
  <si>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</si>
  <si>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</si>
  <si>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</si>
  <si>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</si>
  <si>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</si>
  <si>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</si>
  <si>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</si>
  <si>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</si>
  <si>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</si>
  <si>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</si>
  <si>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</si>
  <si>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</si>
  <si>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</si>
  <si>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</si>
  <si>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</si>
  <si>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</si>
  <si>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</si>
  <si>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</si>
  <si>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</si>
  <si>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</si>
  <si>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</si>
  <si>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</si>
  <si>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</si>
  <si>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</si>
  <si>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</si>
  <si>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</si>
  <si>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</si>
  <si>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</si>
  <si>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</si>
  <si>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</si>
  <si>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</si>
  <si>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</si>
  <si>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</si>
  <si>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</si>
  <si>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</si>
  <si>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</si>
  <si>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</si>
  <si>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</si>
  <si>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</si>
  <si>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</si>
  <si>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</si>
  <si>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</si>
  <si>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</si>
  <si>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</si>
  <si>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</si>
  <si>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</si>
  <si>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</si>
  <si>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</si>
  <si>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</si>
  <si>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</si>
  <si>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</si>
  <si>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</si>
  <si>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</si>
  <si>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</si>
  <si>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</si>
  <si>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</si>
  <si>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</si>
  <si>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</si>
  <si>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</si>
  <si>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</si>
  <si>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</si>
  <si>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</si>
  <si>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</si>
  <si>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</si>
  <si>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</si>
  <si>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</si>
  <si>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</si>
  <si>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</si>
  <si>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</si>
  <si>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</si>
  <si>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</si>
  <si>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</si>
  <si>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</si>
  <si>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</si>
  <si>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</si>
  <si>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</si>
  <si>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</si>
  <si>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</si>
  <si>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</si>
  <si>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</si>
  <si>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</si>
  <si>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</si>
  <si>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</si>
  <si>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</si>
  <si>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</si>
  <si>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</si>
  <si>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</si>
  <si>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</si>
  <si>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</si>
  <si>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</si>
  <si>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</si>
  <si>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</si>
  <si>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</si>
  <si>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</si>
  <si>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</si>
  <si>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</si>
  <si>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</si>
  <si>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</si>
  <si>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</si>
  <si>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</si>
  <si>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</si>
  <si>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</si>
  <si>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</si>
  <si>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</si>
  <si>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</si>
  <si>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</si>
  <si>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</si>
  <si>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</si>
  <si>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</si>
  <si>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</si>
  <si>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</si>
  <si>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</si>
  <si>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</si>
  <si>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</si>
  <si>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</si>
  <si>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</si>
  <si>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</si>
  <si>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</si>
  <si>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</si>
  <si>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</si>
  <si>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</si>
  <si>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</si>
  <si>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</si>
  <si>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</si>
  <si>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</si>
  <si>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</si>
  <si>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</si>
  <si>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</si>
  <si>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</si>
  <si>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</si>
  <si>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</si>
  <si>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</si>
  <si>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</si>
  <si>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</si>
  <si>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</si>
  <si>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</si>
  <si>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</si>
  <si>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</si>
  <si>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</si>
  <si>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</si>
  <si>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</si>
  <si>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</si>
  <si>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</si>
  <si>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</si>
  <si>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</si>
  <si>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</si>
  <si>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</si>
  <si>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</si>
  <si>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</si>
  <si>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</si>
  <si>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</si>
  <si>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</si>
  <si>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</si>
  <si>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</si>
  <si>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</si>
  <si>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</si>
  <si>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</si>
  <si>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</si>
  <si>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</si>
  <si>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</si>
  <si>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</si>
  <si>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</si>
  <si>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</si>
  <si>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</si>
  <si>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</si>
  <si>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</si>
  <si>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</si>
  <si>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</si>
  <si>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</si>
  <si>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</si>
  <si>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</si>
  <si>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</si>
  <si>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</si>
  <si>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</si>
  <si>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</si>
  <si>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</si>
  <si>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</si>
  <si>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</si>
  <si>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</si>
  <si>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</si>
  <si>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</si>
  <si>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</si>
  <si>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</si>
  <si>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</si>
  <si>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</si>
  <si>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</si>
  <si>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</si>
  <si>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</si>
  <si>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</si>
  <si>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</si>
  <si>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</si>
  <si>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</si>
  <si>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</si>
  <si>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</si>
  <si>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</si>
  <si>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</si>
  <si>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</si>
  <si>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</si>
  <si>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</si>
  <si>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</si>
  <si>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</si>
  <si>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</si>
  <si>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</si>
  <si>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</si>
  <si>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</si>
  <si>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</si>
  <si>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</si>
  <si>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</si>
  <si>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</si>
  <si>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</si>
  <si>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</si>
  <si>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</si>
  <si>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</si>
  <si>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</si>
  <si>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</si>
  <si>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</si>
  <si>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</si>
  <si>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</si>
  <si>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</si>
  <si>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</si>
  <si>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</si>
  <si>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</si>
  <si>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</si>
  <si>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</si>
  <si>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</si>
  <si>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</si>
  <si>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</si>
  <si>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</si>
  <si>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</si>
  <si>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</si>
  <si>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</si>
  <si>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</si>
  <si>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</si>
  <si>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</si>
  <si>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</si>
  <si>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</si>
  <si>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</si>
  <si>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</si>
  <si>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</si>
  <si>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</si>
  <si>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</si>
  <si>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</si>
  <si>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</si>
  <si>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</si>
  <si>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</si>
  <si>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</si>
  <si>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</si>
  <si>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</si>
  <si>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</si>
  <si>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</si>
  <si>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</si>
  <si>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</si>
  <si>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</si>
  <si>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</si>
  <si>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</si>
  <si>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</si>
  <si>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</si>
  <si>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</si>
  <si>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</si>
  <si>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</si>
  <si>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</si>
  <si>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</si>
  <si>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</si>
  <si>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</si>
  <si>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</si>
  <si>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</si>
  <si>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</si>
  <si>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</si>
  <si>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</si>
  <si>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</si>
  <si>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</si>
  <si>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</si>
  <si>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</si>
  <si>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</si>
  <si>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</si>
  <si>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</si>
  <si>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</si>
  <si>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</si>
  <si>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</si>
  <si>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</si>
  <si>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</si>
  <si>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</si>
  <si>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</si>
  <si>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</si>
  <si>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</si>
  <si>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</si>
  <si>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</si>
  <si>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</si>
  <si>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</si>
  <si>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</si>
  <si>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</si>
  <si>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</si>
  <si>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</si>
  <si>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</si>
  <si>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</si>
  <si>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</si>
  <si>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</si>
  <si>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</si>
  <si>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</si>
  <si>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</si>
  <si>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</si>
  <si>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</si>
  <si>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</si>
  <si>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</si>
  <si>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</si>
  <si>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</si>
  <si>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</si>
  <si>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</si>
  <si>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</si>
  <si>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</si>
  <si>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</si>
  <si>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</si>
  <si>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</si>
  <si>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</si>
  <si>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</si>
  <si>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</si>
  <si>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</si>
  <si>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</si>
  <si>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</si>
  <si>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</si>
  <si>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</si>
  <si>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</si>
  <si>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</si>
  <si>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</si>
  <si>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</si>
  <si>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</si>
  <si>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</si>
  <si>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</si>
  <si>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</si>
  <si>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</si>
  <si>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</si>
  <si>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</si>
  <si>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</si>
  <si>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</si>
  <si>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</si>
  <si>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</si>
  <si>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</si>
  <si>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</si>
  <si>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</si>
  <si>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</si>
  <si>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</si>
  <si>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</si>
  <si>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</si>
  <si>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</si>
  <si>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</si>
  <si>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</si>
  <si>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</si>
  <si>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</si>
  <si>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</si>
  <si>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</si>
  <si>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</si>
  <si>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</si>
  <si>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</si>
  <si>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</si>
  <si>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</si>
  <si>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</si>
  <si>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</si>
  <si>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</si>
  <si>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</si>
  <si>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</si>
  <si>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</si>
  <si>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</si>
  <si>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</si>
  <si>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</si>
  <si>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</si>
  <si>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</si>
  <si>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</si>
  <si>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</si>
  <si>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</si>
  <si>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</si>
  <si>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</si>
  <si>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</si>
  <si>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</si>
  <si>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</si>
  <si>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</si>
  <si>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</si>
  <si>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</si>
  <si>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</si>
  <si>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</si>
  <si>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</si>
  <si>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</si>
  <si>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</si>
  <si>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</si>
  <si>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</si>
  <si>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</si>
  <si>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</si>
  <si>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</si>
  <si>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</si>
  <si>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</si>
  <si>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</si>
  <si>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</si>
  <si>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</si>
  <si>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</si>
  <si>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</si>
  <si>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</si>
  <si>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</si>
  <si>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</si>
  <si>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</si>
  <si>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</si>
  <si>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</si>
  <si>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</si>
  <si>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</si>
  <si>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</si>
  <si>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</si>
  <si>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</si>
  <si>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</si>
  <si>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</si>
  <si>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</si>
  <si>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</si>
  <si>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</si>
  <si>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</si>
  <si>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</si>
  <si>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</si>
  <si>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</si>
  <si>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</si>
  <si>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</si>
  <si>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</si>
  <si>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</si>
  <si>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</si>
  <si>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</si>
  <si>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</si>
  <si>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</si>
  <si>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</si>
  <si>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</si>
  <si>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</si>
  <si>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</si>
  <si>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</si>
  <si>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</si>
  <si>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</si>
  <si>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</si>
  <si>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</si>
  <si>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</si>
  <si>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</si>
  <si>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</si>
  <si>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</si>
  <si>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</si>
  <si>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</si>
  <si>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</si>
  <si>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</si>
  <si>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</si>
  <si>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</si>
  <si>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</si>
  <si>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</si>
  <si>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</si>
  <si>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</si>
  <si>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</si>
  <si>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</si>
  <si>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</si>
  <si>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</si>
  <si>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</si>
  <si>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</si>
  <si>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</si>
  <si>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</si>
  <si>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</si>
  <si>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</si>
  <si>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</si>
  <si>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</si>
  <si>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</si>
  <si>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</si>
  <si>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</si>
  <si>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</si>
  <si>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</si>
  <si>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</si>
  <si>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</si>
  <si>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</si>
  <si>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</si>
  <si>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</si>
  <si>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</si>
  <si>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</si>
  <si>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</si>
  <si>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</si>
  <si>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</si>
  <si>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</si>
  <si>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</si>
  <si>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</si>
  <si>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</si>
  <si>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</si>
  <si>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</si>
  <si>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</si>
  <si>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</si>
  <si>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</si>
  <si>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</si>
  <si>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</si>
  <si>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</si>
  <si>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</si>
  <si>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</si>
  <si>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</si>
  <si>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</si>
  <si>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</si>
  <si>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</si>
  <si>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</si>
  <si>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</si>
  <si>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</si>
  <si>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</si>
  <si>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</si>
  <si>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</si>
  <si>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</si>
  <si>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</si>
  <si>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</si>
  <si>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</si>
  <si>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</si>
  <si>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</si>
  <si>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</si>
  <si>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</si>
  <si>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</si>
  <si>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</si>
  <si>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</si>
  <si>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</si>
  <si>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</si>
  <si>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</si>
  <si>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</si>
  <si>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</si>
  <si>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</si>
  <si>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</si>
  <si>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</si>
  <si>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</si>
  <si>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</si>
  <si>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</si>
  <si>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</si>
  <si>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</si>
  <si>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</si>
  <si>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</si>
  <si>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</si>
  <si>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</si>
  <si>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</si>
  <si>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</si>
  <si>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</si>
  <si>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</si>
  <si>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</si>
  <si>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</si>
  <si>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</si>
  <si>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</si>
  <si>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</si>
  <si>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</si>
  <si>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</si>
  <si>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</si>
  <si>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</si>
  <si>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</si>
  <si>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</si>
  <si>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</si>
  <si>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</si>
  <si>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</si>
  <si>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</si>
  <si>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</si>
  <si>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</si>
  <si>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</si>
  <si>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</si>
  <si>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</si>
  <si>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</si>
  <si>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</si>
  <si>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</si>
  <si>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</si>
  <si>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</si>
  <si>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</si>
  <si>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</si>
  <si>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</si>
  <si>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</si>
  <si>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</si>
  <si>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</si>
  <si>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</si>
  <si>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</si>
  <si>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</si>
  <si>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</si>
  <si>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</si>
  <si>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</si>
  <si>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</si>
  <si>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</si>
  <si>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</si>
  <si>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</si>
  <si>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</si>
  <si>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</si>
  <si>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</si>
  <si>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</si>
  <si>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</si>
  <si>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</si>
  <si>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</si>
  <si>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</si>
  <si>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</si>
  <si>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</si>
  <si>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</si>
  <si>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</si>
  <si>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</si>
  <si>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</si>
  <si>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</si>
  <si>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</si>
  <si>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</si>
  <si>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</si>
  <si>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</si>
  <si>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</si>
  <si>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</si>
  <si>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</si>
  <si>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</si>
  <si>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</si>
  <si>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</si>
  <si>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</si>
  <si>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</si>
  <si>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</si>
  <si>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</si>
  <si>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</si>
  <si>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</si>
  <si>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</si>
  <si>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</si>
  <si>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</si>
  <si>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</si>
  <si>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</si>
  <si>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</si>
  <si>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</si>
  <si>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</si>
  <si>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</si>
  <si>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</si>
  <si>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</si>
  <si>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</si>
  <si>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</si>
  <si>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</si>
  <si>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</si>
  <si>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</si>
  <si>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</si>
  <si>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</si>
  <si>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</si>
  <si>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</si>
  <si>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</si>
  <si>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</si>
  <si>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</si>
  <si>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</si>
  <si>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</si>
  <si>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</si>
  <si>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</si>
  <si>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</si>
  <si>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</si>
  <si>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</si>
  <si>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</si>
  <si>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</si>
  <si>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</si>
  <si>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</si>
  <si>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</si>
  <si>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</si>
  <si>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</si>
  <si>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</si>
  <si>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</si>
  <si>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</si>
  <si>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</si>
  <si>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</si>
  <si>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</si>
  <si>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</si>
  <si>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</si>
  <si>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</si>
  <si>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</si>
  <si>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</si>
  <si>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</si>
  <si>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</si>
  <si>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</si>
  <si>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</si>
  <si>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</si>
  <si>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</si>
  <si>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</si>
  <si>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</si>
  <si>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</si>
  <si>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</si>
  <si>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</si>
  <si>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</si>
  <si>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</si>
  <si>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</si>
  <si>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</si>
  <si>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</si>
  <si>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</si>
  <si>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</si>
  <si>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</si>
  <si>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</si>
  <si>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</si>
  <si>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</si>
  <si>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</si>
  <si>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</si>
  <si>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</si>
  <si>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</si>
  <si>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</si>
  <si>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</si>
  <si>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</si>
  <si>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</si>
  <si>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</si>
  <si>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</si>
  <si>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</si>
  <si>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</si>
  <si>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</si>
  <si>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</si>
  <si>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</si>
  <si>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</si>
  <si>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</si>
  <si>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</si>
  <si>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</si>
  <si>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</si>
  <si>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</si>
  <si>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</si>
  <si>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</si>
  <si>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</si>
  <si>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</si>
  <si>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</si>
  <si>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</si>
  <si>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</si>
  <si>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</si>
  <si>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</si>
  <si>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</si>
  <si>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</si>
  <si>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</si>
  <si>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</si>
  <si>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</si>
  <si>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</si>
  <si>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</si>
  <si>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</si>
  <si>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</si>
  <si>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</si>
  <si>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</si>
  <si>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</si>
  <si>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</si>
  <si>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</si>
  <si>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</si>
  <si>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</si>
  <si>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</si>
  <si>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</si>
  <si>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</si>
  <si>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</si>
  <si>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</si>
  <si>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</si>
  <si>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</si>
  <si>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</si>
  <si>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</si>
  <si>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</si>
  <si>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</si>
  <si>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</si>
  <si>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</si>
  <si>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</si>
  <si>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</si>
  <si>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</si>
  <si>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</si>
  <si>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</si>
  <si>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</si>
  <si>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</si>
  <si>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</si>
  <si>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</si>
  <si>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</si>
  <si>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</si>
  <si>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</si>
  <si>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</si>
  <si>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</si>
  <si>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</si>
  <si>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</si>
  <si>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</si>
  <si>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</si>
  <si>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</si>
  <si>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</si>
  <si>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</si>
  <si>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</si>
  <si>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</si>
  <si>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</si>
  <si>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</si>
  <si>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</si>
  <si>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</si>
  <si>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</si>
  <si>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</si>
  <si>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</si>
  <si>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</si>
  <si>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</si>
  <si>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</si>
  <si>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</si>
  <si>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</si>
  <si>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</si>
  <si>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</si>
  <si>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</si>
  <si>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</si>
  <si>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</si>
  <si>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</si>
  <si>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</si>
  <si>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</si>
  <si>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</si>
  <si>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</si>
  <si>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</si>
  <si>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</si>
  <si>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</si>
  <si>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</si>
  <si>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</si>
  <si>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</si>
  <si>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</si>
  <si>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</si>
  <si>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</si>
  <si>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</si>
  <si>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</si>
  <si>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</si>
  <si>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</si>
  <si>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</si>
  <si>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</si>
  <si>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</si>
  <si>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</si>
  <si>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</si>
  <si>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</si>
  <si>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</si>
  <si>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</si>
  <si>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</si>
  <si>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</si>
  <si>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</si>
  <si>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</si>
  <si>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</si>
  <si>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</si>
  <si>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</si>
  <si>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</si>
  <si>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</si>
  <si>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</si>
  <si>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</si>
  <si>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</si>
  <si>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</si>
  <si>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</si>
  <si>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</si>
  <si>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</si>
  <si>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</si>
  <si>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</si>
  <si>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</si>
  <si>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</si>
  <si>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</si>
  <si>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</si>
  <si>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</si>
  <si>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</si>
  <si>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</si>
  <si>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</si>
  <si>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</si>
  <si>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</si>
  <si>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</si>
  <si>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</si>
  <si>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</si>
  <si>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</si>
  <si>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</si>
  <si>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</si>
  <si>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</si>
  <si>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</si>
  <si>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</si>
  <si>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</si>
  <si>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</si>
  <si>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</si>
  <si>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</si>
  <si>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</si>
  <si>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</si>
  <si>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</si>
  <si>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</si>
  <si>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</si>
  <si>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</si>
  <si>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</si>
  <si>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</si>
  <si>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</si>
  <si>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</si>
  <si>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</si>
  <si>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</si>
  <si>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</si>
  <si>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</si>
  <si>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</si>
  <si>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</si>
  <si>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</si>
  <si>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</si>
  <si>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</si>
  <si>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</si>
  <si>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</si>
  <si>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</si>
  <si>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</si>
  <si>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</si>
  <si>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</si>
  <si>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</si>
  <si>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</si>
  <si>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</si>
  <si>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</si>
  <si>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</si>
  <si>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</si>
  <si>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</si>
  <si>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</si>
  <si>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</si>
  <si>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</si>
  <si>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</si>
  <si>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</si>
  <si>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</si>
  <si>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</si>
  <si>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</si>
  <si>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</si>
  <si>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</si>
  <si>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</si>
  <si>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</si>
  <si>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</si>
  <si>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</si>
  <si>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</si>
  <si>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</si>
  <si>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</si>
  <si>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</si>
  <si>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</si>
  <si>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</si>
  <si>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</si>
  <si>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</si>
  <si>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</si>
  <si>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</si>
  <si>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</si>
  <si>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</si>
  <si>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</si>
  <si>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</si>
  <si>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</si>
  <si>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</si>
  <si>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</si>
  <si>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</si>
  <si>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</si>
  <si>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</si>
  <si>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</si>
  <si>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</si>
  <si>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</si>
  <si>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</si>
  <si>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</si>
  <si>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</si>
  <si>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</si>
  <si>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</si>
  <si>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</si>
  <si>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</si>
  <si>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</si>
  <si>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</si>
  <si>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</si>
  <si>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</si>
  <si>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</si>
  <si>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</si>
  <si>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</si>
  <si>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</si>
  <si>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</si>
  <si>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</si>
  <si>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</si>
  <si>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</si>
  <si>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</si>
  <si>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</si>
  <si>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</si>
  <si>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</si>
  <si>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</si>
  <si>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</si>
  <si>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</si>
  <si>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</si>
  <si>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</si>
  <si>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</si>
  <si>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</si>
  <si>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</si>
  <si>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</si>
  <si>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</si>
  <si>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</si>
  <si>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</si>
  <si>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</si>
  <si>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</si>
  <si>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</si>
  <si>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</si>
  <si>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</si>
  <si>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</si>
  <si>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</si>
  <si>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</si>
  <si>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</si>
  <si>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</si>
  <si>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</si>
  <si>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</si>
  <si>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</si>
  <si>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</si>
  <si>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</si>
  <si>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</si>
  <si>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</si>
  <si>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</si>
  <si>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</si>
  <si>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</si>
  <si>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</si>
  <si>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</si>
  <si>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</si>
  <si>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</si>
  <si>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</si>
  <si>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</si>
  <si>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</si>
  <si>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</si>
  <si>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</si>
  <si>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</si>
  <si>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</si>
  <si>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</si>
  <si>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</si>
  <si>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</si>
  <si>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</si>
  <si>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</si>
  <si>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</si>
  <si>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</si>
  <si>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</si>
  <si>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</si>
  <si>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</si>
  <si>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</si>
  <si>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</si>
  <si>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</si>
  <si>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</si>
  <si>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</si>
  <si>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</si>
  <si>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</si>
  <si>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</si>
  <si>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</si>
  <si>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</si>
  <si>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</si>
  <si>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</si>
  <si>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</si>
  <si>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</si>
  <si>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</si>
  <si>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</si>
  <si>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</si>
  <si>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</si>
  <si>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</si>
  <si>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</si>
  <si>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</si>
  <si>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</si>
  <si>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</si>
  <si>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</si>
  <si>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</si>
  <si>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</si>
  <si>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</si>
  <si>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</si>
  <si>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</si>
  <si>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</si>
  <si>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</si>
  <si>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</si>
  <si>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</si>
  <si>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</si>
  <si>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</si>
  <si>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</si>
  <si>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</si>
  <si>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</si>
  <si>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</si>
  <si>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</si>
  <si>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</si>
  <si>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</si>
  <si>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</si>
  <si>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</si>
  <si>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</si>
  <si>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</si>
  <si>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</si>
  <si>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</si>
  <si>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</si>
  <si>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</si>
  <si>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</si>
  <si>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</si>
  <si>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</si>
  <si>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</si>
  <si>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</si>
  <si>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</si>
  <si>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</si>
  <si>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</si>
  <si>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</si>
  <si>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</si>
  <si>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</si>
  <si>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</si>
  <si>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</si>
  <si>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</si>
  <si>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</si>
  <si>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</si>
  <si>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</si>
  <si>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</si>
  <si>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</si>
  <si>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</si>
  <si>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</si>
  <si>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</si>
  <si>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</si>
  <si>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</si>
  <si>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</si>
  <si>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</si>
  <si>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</si>
  <si>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</si>
  <si>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</si>
  <si>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</si>
  <si>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</si>
  <si>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</si>
  <si>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</si>
  <si>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</si>
  <si>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</si>
  <si>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</si>
  <si>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</si>
  <si>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</si>
  <si>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</si>
  <si>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</si>
  <si>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</si>
  <si>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</si>
  <si>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</si>
  <si>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</si>
  <si>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</si>
  <si>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</si>
  <si>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</si>
  <si>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</si>
  <si>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</si>
  <si>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</si>
  <si>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</si>
  <si>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</si>
  <si>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</si>
  <si>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</si>
  <si>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</si>
  <si>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</si>
  <si>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</si>
  <si>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</si>
  <si>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</si>
  <si>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</si>
  <si>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</si>
  <si>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</si>
  <si>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</si>
  <si>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</si>
  <si>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</si>
  <si>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</si>
  <si>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</si>
  <si>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</si>
  <si>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</si>
  <si>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</si>
  <si>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</si>
  <si>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</si>
  <si>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</si>
  <si>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</si>
  <si>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</si>
  <si>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</si>
  <si>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</si>
  <si>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</si>
  <si>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</si>
  <si>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</si>
  <si>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</si>
  <si>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</si>
  <si>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</si>
  <si>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</si>
  <si>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</si>
  <si>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</si>
  <si>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</si>
  <si>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</si>
  <si>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</si>
  <si>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</si>
  <si>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</si>
  <si>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</si>
  <si>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</si>
  <si>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</si>
  <si>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</si>
  <si>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</si>
  <si>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</si>
  <si>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</si>
  <si>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</si>
  <si>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</si>
  <si>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</si>
  <si>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</si>
  <si>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</si>
  <si>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</si>
  <si>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</si>
  <si>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</si>
  <si>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</si>
  <si>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</si>
  <si>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</si>
  <si>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</si>
  <si>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</si>
  <si>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</si>
  <si>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</si>
  <si>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</si>
  <si>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</si>
  <si>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</si>
  <si>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</si>
  <si>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</si>
  <si>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</si>
  <si>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</si>
  <si>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</si>
  <si>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</si>
  <si>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</si>
  <si>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</si>
  <si>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</si>
  <si>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</si>
  <si>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</si>
  <si>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</si>
  <si>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</si>
  <si>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</si>
  <si>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</si>
  <si>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</si>
  <si>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</si>
  <si>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</si>
  <si>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</si>
  <si>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</si>
  <si>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</si>
  <si>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</si>
  <si>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</si>
  <si>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</si>
  <si>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</si>
  <si>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</si>
  <si>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</si>
  <si>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</si>
  <si>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</si>
  <si>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</si>
  <si>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</si>
  <si>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</si>
  <si>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</si>
  <si>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</si>
  <si>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</si>
  <si>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</si>
  <si>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</si>
  <si>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</si>
  <si>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</si>
  <si>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</si>
  <si>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</si>
  <si>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</si>
  <si>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</si>
  <si>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</si>
  <si>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</si>
  <si>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</si>
  <si>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</si>
  <si>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</si>
  <si>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</si>
  <si>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</si>
  <si>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</si>
  <si>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</si>
  <si>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</si>
  <si>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</si>
  <si>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</si>
  <si>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</si>
  <si>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</si>
  <si>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</si>
  <si>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</si>
  <si>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</si>
  <si>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</si>
  <si>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</si>
  <si>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</si>
  <si>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</si>
  <si>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</si>
  <si>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</si>
  <si>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</si>
  <si>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</si>
  <si>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</si>
  <si>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</si>
  <si>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</si>
  <si>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</si>
  <si>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</si>
  <si>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</si>
  <si>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</si>
  <si>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</si>
  <si>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</si>
  <si>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</si>
  <si>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</si>
  <si>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</si>
  <si>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</si>
  <si>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</si>
  <si>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</si>
  <si>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</si>
  <si>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</si>
  <si>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</si>
  <si>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</si>
  <si>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</si>
  <si>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</si>
  <si>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</si>
  <si>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</si>
  <si>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</si>
  <si>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</si>
  <si>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</si>
  <si>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</si>
  <si>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</si>
  <si>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</si>
  <si>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</si>
  <si>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</si>
  <si>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</si>
  <si>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</si>
  <si>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</si>
  <si>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</si>
  <si>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</si>
  <si>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</si>
  <si>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</si>
  <si>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</si>
  <si>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</si>
  <si>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</si>
  <si>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</si>
  <si>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</si>
  <si>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</si>
  <si>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</si>
  <si>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</si>
  <si>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</si>
  <si>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</si>
  <si>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</si>
  <si>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</si>
  <si>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</si>
  <si>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</si>
  <si>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</si>
  <si>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</si>
  <si>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</si>
  <si>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</si>
  <si>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</si>
  <si>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</si>
  <si>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</si>
  <si>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</si>
  <si>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</si>
  <si>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</si>
  <si>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</si>
  <si>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</si>
  <si>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</si>
  <si>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</si>
  <si>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</si>
  <si>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</si>
  <si>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</si>
  <si>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</si>
  <si>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</si>
  <si>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</si>
  <si>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</si>
  <si>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</si>
  <si>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</si>
  <si>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</si>
  <si>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</si>
  <si>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</si>
  <si>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</si>
  <si>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</si>
  <si>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</si>
  <si>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</si>
  <si>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</si>
  <si>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</si>
  <si>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</si>
  <si>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</si>
  <si>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</si>
  <si>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</si>
  <si>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</si>
  <si>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</si>
  <si>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</si>
  <si>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</si>
  <si>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</si>
  <si>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</si>
  <si>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</si>
  <si>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</si>
  <si>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</si>
  <si>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</si>
  <si>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</si>
  <si>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</si>
  <si>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</si>
  <si>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</si>
  <si>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</si>
  <si>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</si>
  <si>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</si>
  <si>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</si>
  <si>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</si>
  <si>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</si>
  <si>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</si>
  <si>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</si>
  <si>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</si>
  <si>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</si>
  <si>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</si>
  <si>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</si>
  <si>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</si>
  <si>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</si>
  <si>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</si>
  <si>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</si>
  <si>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</si>
  <si>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</si>
  <si>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</si>
  <si>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</si>
  <si>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</si>
  <si>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</si>
  <si>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</si>
  <si>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</si>
  <si>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</si>
  <si>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</si>
  <si>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</si>
  <si>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</si>
  <si>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</si>
  <si>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</si>
  <si>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</si>
  <si>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</si>
  <si>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</si>
  <si>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</si>
  <si>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</si>
  <si>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</si>
  <si>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</si>
  <si>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</si>
  <si>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</si>
  <si>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</si>
  <si>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</si>
  <si>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</si>
  <si>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</si>
  <si>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</si>
  <si>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</si>
  <si>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</si>
  <si>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</si>
  <si>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</si>
  <si>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</si>
  <si>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</si>
  <si>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</si>
  <si>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</si>
  <si>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</si>
  <si>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</si>
  <si>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</si>
  <si>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</si>
  <si>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</si>
  <si>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</si>
  <si>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</si>
  <si>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</si>
  <si>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</si>
  <si>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</si>
  <si>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</si>
  <si>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</si>
  <si>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</si>
  <si>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</si>
  <si>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</si>
  <si>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</si>
  <si>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</si>
  <si>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</si>
  <si>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</si>
  <si>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</si>
  <si>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</si>
  <si>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</si>
  <si>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</si>
  <si>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</si>
  <si>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</si>
  <si>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</si>
  <si>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</si>
  <si>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</si>
  <si>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</si>
  <si>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</si>
  <si>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</si>
  <si>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</si>
  <si>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</si>
  <si>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</si>
  <si>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</si>
  <si>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</si>
  <si>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</si>
  <si>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</si>
  <si>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</si>
  <si>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</si>
  <si>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</si>
  <si>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</si>
  <si>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</si>
  <si>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</si>
  <si>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</si>
  <si>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</si>
  <si>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</si>
  <si>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</si>
  <si>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</si>
  <si>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</si>
  <si>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</si>
  <si>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</si>
  <si>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</si>
  <si>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</si>
  <si>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</si>
  <si>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</si>
  <si>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</si>
  <si>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</si>
  <si>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</si>
  <si>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</si>
  <si>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</si>
  <si>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</si>
  <si>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</si>
  <si>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</si>
  <si>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</si>
  <si>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</si>
  <si>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</si>
  <si>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</si>
  <si>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</si>
  <si>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</si>
  <si>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</si>
  <si>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</si>
  <si>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</si>
  <si>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</si>
  <si>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</si>
  <si>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</si>
  <si>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</si>
  <si>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</si>
  <si>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</si>
  <si>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</si>
  <si>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</si>
  <si>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</si>
  <si>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</si>
  <si>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</si>
  <si>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</si>
  <si>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</si>
  <si>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</si>
  <si>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</si>
  <si>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</si>
  <si>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</si>
  <si>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</si>
  <si>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</si>
  <si>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</si>
  <si>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</si>
  <si>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</si>
  <si>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</si>
  <si>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</si>
  <si>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</si>
  <si>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</si>
  <si>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</si>
  <si>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</si>
  <si>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</si>
  <si>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</si>
  <si>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</si>
  <si>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</si>
  <si>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</si>
  <si>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</si>
  <si>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</si>
  <si>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</si>
  <si>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</si>
  <si>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</si>
  <si>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</si>
  <si>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</si>
  <si>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</si>
  <si>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</si>
  <si>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</si>
  <si>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</si>
  <si>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</si>
  <si>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</si>
  <si>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</si>
  <si>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</si>
  <si>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</si>
  <si>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</si>
  <si>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</si>
  <si>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</si>
  <si>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</si>
  <si>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</si>
  <si>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</si>
  <si>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</si>
  <si>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</si>
  <si>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</si>
  <si>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</si>
  <si>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</si>
  <si>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</si>
  <si>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</si>
  <si>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</si>
  <si>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</si>
  <si>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</si>
  <si>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</si>
  <si>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</si>
  <si>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</si>
  <si>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</si>
  <si>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</si>
  <si>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</si>
  <si>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</si>
  <si>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</si>
  <si>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</si>
  <si>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</si>
  <si>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</si>
  <si>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</si>
  <si>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</si>
  <si>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</si>
  <si>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</si>
  <si>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</si>
  <si>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</si>
  <si>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</si>
  <si>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</si>
  <si>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</si>
  <si>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</si>
  <si>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</si>
  <si>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</si>
  <si>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</si>
  <si>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</si>
  <si>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</si>
  <si>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</si>
  <si>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</si>
  <si>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</si>
  <si>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</si>
  <si>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</si>
  <si>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</si>
  <si>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</si>
  <si>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</si>
  <si>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</si>
  <si>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</si>
  <si>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</si>
  <si>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</si>
  <si>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</si>
  <si>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</si>
  <si>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</si>
  <si>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</si>
  <si>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</si>
  <si>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</si>
  <si>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</si>
  <si>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</si>
  <si>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</si>
  <si>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</si>
  <si>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</si>
  <si>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</si>
  <si>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</si>
  <si>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</si>
  <si>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</si>
  <si>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</si>
  <si>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</si>
  <si>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</si>
  <si>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</si>
  <si>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</si>
  <si>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</si>
  <si>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</si>
  <si>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</si>
  <si>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</si>
  <si>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</si>
  <si>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</si>
  <si>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</si>
  <si>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</si>
  <si>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</si>
  <si>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</si>
  <si>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</si>
  <si>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</si>
  <si>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</si>
  <si>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</si>
  <si>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</si>
  <si>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</si>
  <si>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</si>
  <si>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</si>
  <si>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</si>
  <si>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</si>
  <si>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</si>
  <si>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</si>
  <si>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</si>
  <si>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</si>
  <si>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</si>
  <si>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</si>
  <si>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</si>
  <si>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</si>
  <si>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</si>
  <si>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</si>
  <si>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</si>
  <si>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</si>
  <si>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</si>
  <si>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</si>
  <si>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</si>
  <si>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</si>
  <si>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</si>
  <si>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</si>
  <si>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</si>
  <si>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</si>
  <si>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</si>
  <si>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</si>
  <si>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</si>
  <si>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</si>
  <si>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</si>
  <si>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</si>
  <si>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</si>
  <si>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</si>
  <si>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</si>
  <si>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</si>
  <si>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</si>
  <si>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</si>
  <si>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</si>
  <si>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</si>
  <si>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</si>
  <si>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</si>
  <si>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</si>
  <si>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</si>
  <si>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</si>
  <si>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</si>
  <si>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</si>
  <si>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</si>
  <si>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</si>
  <si>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</si>
  <si>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</si>
  <si>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</si>
  <si>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</si>
  <si>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</si>
  <si>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</si>
  <si>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</si>
  <si>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</si>
  <si>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</si>
  <si>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</si>
  <si>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</si>
  <si>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</si>
  <si>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</si>
  <si>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</si>
  <si>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</si>
  <si>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</si>
  <si>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</si>
  <si>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</si>
  <si>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</si>
  <si>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</si>
  <si>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</si>
  <si>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</si>
  <si>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</si>
  <si>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</si>
  <si>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</si>
  <si>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</si>
  <si>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</si>
  <si>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</si>
  <si>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</si>
  <si>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</si>
  <si>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</si>
  <si>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</si>
  <si>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</si>
  <si>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</si>
  <si>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</si>
  <si>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</si>
  <si>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</si>
  <si>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</si>
  <si>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</si>
  <si>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</si>
  <si>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</si>
  <si>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</si>
  <si>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</si>
  <si>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</si>
  <si>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</si>
  <si>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</si>
  <si>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</si>
  <si>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</si>
  <si>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</si>
  <si>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</si>
  <si>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</si>
  <si>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</si>
  <si>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</si>
  <si>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</si>
  <si>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</si>
  <si>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</si>
  <si>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</si>
  <si>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</si>
  <si>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</si>
  <si>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</si>
  <si>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</si>
  <si>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</si>
  <si>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</si>
  <si>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</si>
  <si>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</si>
  <si>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</si>
  <si>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</si>
  <si>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</si>
  <si>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</si>
  <si>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</si>
  <si>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</si>
  <si>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</si>
  <si>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</si>
  <si>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</si>
  <si>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</si>
  <si>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</si>
  <si>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</si>
  <si>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</si>
  <si>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</si>
  <si>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</si>
  <si>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</si>
  <si>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</si>
  <si>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</si>
  <si>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</si>
  <si>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</si>
  <si>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</si>
  <si>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</si>
  <si>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</si>
  <si>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</si>
  <si>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</si>
  <si>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</si>
  <si>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</si>
  <si>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</si>
  <si>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</si>
  <si>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</si>
  <si>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</si>
  <si>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</si>
  <si>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</si>
  <si>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</si>
  <si>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</si>
  <si>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</si>
  <si>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</si>
  <si>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</si>
  <si>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</si>
  <si>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</si>
  <si>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</si>
  <si>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</si>
  <si>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</si>
  <si>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</si>
  <si>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</si>
  <si>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</si>
  <si>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</si>
  <si>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</si>
  <si>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</si>
  <si>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</si>
  <si>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</si>
  <si>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</si>
  <si>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</si>
  <si>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</si>
  <si>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</si>
  <si>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</si>
  <si>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</si>
  <si>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</si>
  <si>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</si>
  <si>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</si>
  <si>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</si>
  <si>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</si>
  <si>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</si>
  <si>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</si>
  <si>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</si>
  <si>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</si>
  <si>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</si>
  <si>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</si>
  <si>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</si>
  <si>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</si>
  <si>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</si>
  <si>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</si>
  <si>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</si>
  <si>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</si>
  <si>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</si>
  <si>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</si>
  <si>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</si>
  <si>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</si>
  <si>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</si>
  <si>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</si>
  <si>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</si>
  <si>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</si>
  <si>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</si>
  <si>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</si>
  <si>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</si>
  <si>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</si>
  <si>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</si>
  <si>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</si>
  <si>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</si>
  <si>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</si>
  <si>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</si>
  <si>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</si>
  <si>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</si>
  <si>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</si>
  <si>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</si>
  <si>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</si>
  <si>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</si>
  <si>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</si>
  <si>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</si>
  <si>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</si>
  <si>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</si>
  <si>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</si>
  <si>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</si>
  <si>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</si>
  <si>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</si>
  <si>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</si>
  <si>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</si>
  <si>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</si>
  <si>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</si>
  <si>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</si>
  <si>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</si>
  <si>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</si>
  <si>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</si>
  <si>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</si>
  <si>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</si>
  <si>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</si>
  <si>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</si>
  <si>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</si>
  <si>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</si>
  <si>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</si>
  <si>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</si>
  <si>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</si>
  <si>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</si>
  <si>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</si>
  <si>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</si>
  <si>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</si>
  <si>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</si>
  <si>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</si>
  <si>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</si>
  <si>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</si>
  <si>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</si>
  <si>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</si>
  <si>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</si>
  <si>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</si>
  <si>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</si>
  <si>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</si>
  <si>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</si>
  <si>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</si>
  <si>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</si>
  <si>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</si>
  <si>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</si>
  <si>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</si>
  <si>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</si>
  <si>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</si>
  <si>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</si>
  <si>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</si>
  <si>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</si>
  <si>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</si>
  <si>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</si>
  <si>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</si>
  <si>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</si>
  <si>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</si>
  <si>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</si>
  <si>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</si>
  <si>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</si>
  <si>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</si>
  <si>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</si>
  <si>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</si>
  <si>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</si>
  <si>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</si>
  <si>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</si>
  <si>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</si>
  <si>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</si>
  <si>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</si>
  <si>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</si>
  <si>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</si>
  <si>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</si>
  <si>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</si>
  <si>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</si>
  <si>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</si>
  <si>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</si>
  <si>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</si>
  <si>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</si>
  <si>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</si>
  <si>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</si>
  <si>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</si>
  <si>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</si>
  <si>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</si>
  <si>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</si>
  <si>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</si>
  <si>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</si>
  <si>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</si>
  <si>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</si>
  <si>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</si>
  <si>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</si>
  <si>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</si>
  <si>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</si>
  <si>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</si>
  <si>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</si>
  <si>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</si>
  <si>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</si>
  <si>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</si>
  <si>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</si>
  <si>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</si>
  <si>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</si>
  <si>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</si>
  <si>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</si>
  <si>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</si>
  <si>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</si>
  <si>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</si>
  <si>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</si>
  <si>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</si>
  <si>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</si>
  <si>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</si>
  <si>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</si>
  <si>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</si>
  <si>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</si>
  <si>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</si>
  <si>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</si>
  <si>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</si>
  <si>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</si>
  <si>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</si>
  <si>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</si>
  <si>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</si>
  <si>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</si>
  <si>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</si>
  <si>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</si>
  <si>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</si>
  <si>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</si>
  <si>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</si>
  <si>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</si>
  <si>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</si>
  <si>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</si>
  <si>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</si>
  <si>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</si>
  <si>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</si>
  <si>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</si>
  <si>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</si>
  <si>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</si>
  <si>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</si>
  <si>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</si>
  <si>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</si>
  <si>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</si>
  <si>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</si>
  <si>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</si>
  <si>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</si>
  <si>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</si>
  <si>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</si>
  <si>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</si>
  <si>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</si>
  <si>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</si>
  <si>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</si>
  <si>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</si>
  <si>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</si>
  <si>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</si>
  <si>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</si>
  <si>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</si>
  <si>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</si>
  <si>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</si>
  <si>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</si>
  <si>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</si>
  <si>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</si>
  <si>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</si>
  <si>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</si>
  <si>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</si>
  <si>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</si>
  <si>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</si>
  <si>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</si>
  <si>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</si>
  <si>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</si>
  <si>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</si>
  <si>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</si>
  <si>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</si>
  <si>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</si>
  <si>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</si>
  <si>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</si>
  <si>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</si>
  <si>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</si>
  <si>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</si>
  <si>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</si>
  <si>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</si>
  <si>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</si>
  <si>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</si>
  <si>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</si>
  <si>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</si>
  <si>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</si>
  <si>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</si>
  <si>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</si>
  <si>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</si>
  <si>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</si>
  <si>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</si>
  <si>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</si>
  <si>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</si>
  <si>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</si>
  <si>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</si>
  <si>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</si>
  <si>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</si>
  <si>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</si>
  <si>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</si>
  <si>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</si>
  <si>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</si>
  <si>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</si>
  <si>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</si>
  <si>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</si>
  <si>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</si>
  <si>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</si>
  <si>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</si>
  <si>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</si>
  <si>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</si>
  <si>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</si>
  <si>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</si>
  <si>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</si>
  <si>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</si>
  <si>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</si>
  <si>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</si>
  <si>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</si>
  <si>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</si>
  <si>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</si>
  <si>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</si>
  <si>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</si>
  <si>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</si>
  <si>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</si>
  <si>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</si>
  <si>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</si>
  <si>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</si>
  <si>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</si>
  <si>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</si>
  <si>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</si>
  <si>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</si>
  <si>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</si>
  <si>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</si>
  <si>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</si>
  <si>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</si>
  <si>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</si>
  <si>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</si>
  <si>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</si>
  <si>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</si>
  <si>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</si>
  <si>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</si>
  <si>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</si>
  <si>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</si>
  <si>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</si>
  <si>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</si>
  <si>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</si>
  <si>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</si>
  <si>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</si>
  <si>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</si>
  <si>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</si>
  <si>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</si>
  <si>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</si>
  <si>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</si>
  <si>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</si>
  <si>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</si>
  <si>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</si>
  <si>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</si>
  <si>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</si>
  <si>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</si>
  <si>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</si>
  <si>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</si>
  <si>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</si>
  <si>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</si>
  <si>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</si>
  <si>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</si>
  <si>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</si>
  <si>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</si>
  <si>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</si>
  <si>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</si>
  <si>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</si>
  <si>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</si>
  <si>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</si>
  <si>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</si>
  <si>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</si>
  <si>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</si>
  <si>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</si>
  <si>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</si>
  <si>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</si>
  <si>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</si>
  <si>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</si>
  <si>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</si>
  <si>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</si>
  <si>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</si>
  <si>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</si>
  <si>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</si>
  <si>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</si>
  <si>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</si>
  <si>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</si>
  <si>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</si>
  <si>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</si>
  <si>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</si>
  <si>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</si>
  <si>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</si>
  <si>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</si>
  <si>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</si>
  <si>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</si>
  <si>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</si>
  <si>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</si>
  <si>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</si>
  <si>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</si>
  <si>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</si>
  <si>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</si>
  <si>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</si>
  <si>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</si>
  <si>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</si>
  <si>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</si>
  <si>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</si>
  <si>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</si>
  <si>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</si>
  <si>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</si>
  <si>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</si>
  <si>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</si>
  <si>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</si>
  <si>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</si>
  <si>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</si>
  <si>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</si>
  <si>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</si>
  <si>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</si>
  <si>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</si>
  <si>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</si>
  <si>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</si>
  <si>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</si>
  <si>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</si>
  <si>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</si>
  <si>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</si>
  <si>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</si>
  <si>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</si>
  <si>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</si>
  <si>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</si>
  <si>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</si>
  <si>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</si>
  <si>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</si>
  <si>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</si>
  <si>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</si>
  <si>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</si>
  <si>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</si>
  <si>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</si>
  <si>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</si>
  <si>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</si>
  <si>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</si>
  <si>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</si>
  <si>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</si>
  <si>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</si>
  <si>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</si>
  <si>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</si>
  <si>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</si>
  <si>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</si>
  <si>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</si>
  <si>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</si>
  <si>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</si>
  <si>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</si>
  <si>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</si>
  <si>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</si>
  <si>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</si>
  <si>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</si>
  <si>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</si>
  <si>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</si>
  <si>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</si>
  <si>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</si>
  <si>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</si>
  <si>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</si>
  <si>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</si>
  <si>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</si>
  <si>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</si>
  <si>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</si>
  <si>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</si>
  <si>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</si>
  <si>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</si>
  <si>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</si>
  <si>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</si>
  <si>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</si>
  <si>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</si>
  <si>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</si>
  <si>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</si>
  <si>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</si>
  <si>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</si>
  <si>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</si>
  <si>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</si>
  <si>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</si>
  <si>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</si>
  <si>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</si>
  <si>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</si>
  <si>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</si>
  <si>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</si>
  <si>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</si>
  <si>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</si>
  <si>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</si>
  <si>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</si>
  <si>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</si>
  <si>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</si>
  <si>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</si>
  <si>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</si>
  <si>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</si>
  <si>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</si>
  <si>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</si>
  <si>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</si>
  <si>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</si>
  <si>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</si>
  <si>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</si>
  <si>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</si>
  <si>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</si>
  <si>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</si>
  <si>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</si>
  <si>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</si>
  <si>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</si>
  <si>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</si>
  <si>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</si>
  <si>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</si>
  <si>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</si>
  <si>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</si>
  <si>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</si>
  <si>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</si>
  <si>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</si>
  <si>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</si>
  <si>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</si>
  <si>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</si>
  <si>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</si>
  <si>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</si>
  <si>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</si>
  <si>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</si>
  <si>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</si>
  <si>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</si>
  <si>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</si>
  <si>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</si>
  <si>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</si>
  <si>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</si>
  <si>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</si>
  <si>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</si>
  <si>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</si>
  <si>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</si>
  <si>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</si>
  <si>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</si>
  <si>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</si>
  <si>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</si>
  <si>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</si>
  <si>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</si>
  <si>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</si>
  <si>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</si>
  <si>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</si>
  <si>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</si>
  <si>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</si>
  <si>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</si>
  <si>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</si>
  <si>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</si>
  <si>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</si>
  <si>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</si>
  <si>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</si>
  <si>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</si>
  <si>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</si>
  <si>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</si>
  <si>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</si>
  <si>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</si>
  <si>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</si>
  <si>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</si>
  <si>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</si>
  <si>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</si>
  <si>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</si>
  <si>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</si>
  <si>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</si>
  <si>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</si>
  <si>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</si>
  <si>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</si>
  <si>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</si>
  <si>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</si>
  <si>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</si>
  <si>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</si>
  <si>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</si>
  <si>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</si>
  <si>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</si>
  <si>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</si>
  <si>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</si>
  <si>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</si>
  <si>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</si>
  <si>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</si>
  <si>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</si>
  <si>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</si>
  <si>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</si>
  <si>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</si>
  <si>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</si>
  <si>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</si>
  <si>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</si>
  <si>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</si>
  <si>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</si>
  <si>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</si>
  <si>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</si>
  <si>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</si>
  <si>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</si>
  <si>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</si>
  <si>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</si>
  <si>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</si>
  <si>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</si>
  <si>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</si>
  <si>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</si>
  <si>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</si>
  <si>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</si>
  <si>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</si>
  <si>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</si>
  <si>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</si>
  <si>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</si>
  <si>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</si>
  <si>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</si>
  <si>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</si>
  <si>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</si>
  <si>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</si>
  <si>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</si>
  <si>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</si>
  <si>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</si>
  <si>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</si>
  <si>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</si>
  <si>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</si>
  <si>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</si>
  <si>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</si>
  <si>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</si>
  <si>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</si>
  <si>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</si>
  <si>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</si>
  <si>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</si>
  <si>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</si>
  <si>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</si>
  <si>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</si>
  <si>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</si>
  <si>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</si>
  <si>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</si>
  <si>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</si>
  <si>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</si>
  <si>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</si>
  <si>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</si>
  <si>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</si>
  <si>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</si>
  <si>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</si>
  <si>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</si>
  <si>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</si>
  <si>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</si>
  <si>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</si>
  <si>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</si>
  <si>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</si>
  <si>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</si>
  <si>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</si>
  <si>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</si>
  <si>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</si>
  <si>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</si>
  <si>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</si>
  <si>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</si>
  <si>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</si>
  <si>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</si>
  <si>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</si>
  <si>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</si>
  <si>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</si>
  <si>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</si>
  <si>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</si>
  <si>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</si>
  <si>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</si>
  <si>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</si>
  <si>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</si>
  <si>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</si>
  <si>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</si>
  <si>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</si>
  <si>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</si>
  <si>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</si>
  <si>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</si>
  <si>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</si>
  <si>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</si>
  <si>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</si>
  <si>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</si>
  <si>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</si>
  <si>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</si>
  <si>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</si>
  <si>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</si>
  <si>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</si>
  <si>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</si>
  <si>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</si>
  <si>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</si>
  <si>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</si>
  <si>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</si>
  <si>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</si>
  <si>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</si>
  <si>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</si>
  <si>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</si>
  <si>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</si>
  <si>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</si>
  <si>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</si>
  <si>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</si>
  <si>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</si>
  <si>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</si>
  <si>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</si>
  <si>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</si>
  <si>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</si>
  <si>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</si>
  <si>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</si>
  <si>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</si>
  <si>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</si>
  <si>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</si>
  <si>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</si>
  <si>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</si>
  <si>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</si>
  <si>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</si>
  <si>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</si>
  <si>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</si>
  <si>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</si>
  <si>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</si>
  <si>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</si>
  <si>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</si>
  <si>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</si>
  <si>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</si>
  <si>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</si>
  <si>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</si>
  <si>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</si>
  <si>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</si>
  <si>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</si>
  <si>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</si>
  <si>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</si>
  <si>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</si>
  <si>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</si>
  <si>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</si>
  <si>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</si>
  <si>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</si>
  <si>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</si>
  <si>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</si>
  <si>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</si>
  <si>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</si>
  <si>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</si>
  <si>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</si>
  <si>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</si>
  <si>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</si>
  <si>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</si>
  <si>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</si>
  <si>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</si>
  <si>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</si>
  <si>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</si>
  <si>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</si>
  <si>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</si>
  <si>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</si>
  <si>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</si>
  <si>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</si>
  <si>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</si>
  <si>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</si>
  <si>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</si>
  <si>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</si>
  <si>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</si>
  <si>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</si>
  <si>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</si>
  <si>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</si>
  <si>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</si>
  <si>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</si>
  <si>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</si>
  <si>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</si>
  <si>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</si>
  <si>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</si>
  <si>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</si>
  <si>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</si>
  <si>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</si>
  <si>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</si>
  <si>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</si>
  <si>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</si>
  <si>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</si>
  <si>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</si>
  <si>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</si>
  <si>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</si>
  <si>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</si>
  <si>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</si>
  <si>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</si>
  <si>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</si>
  <si>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</si>
  <si>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</si>
  <si>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</si>
  <si>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</si>
  <si>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</si>
  <si>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</si>
  <si>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</si>
  <si>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</si>
  <si>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</si>
  <si>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</si>
  <si>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</si>
  <si>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</si>
  <si>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</si>
  <si>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</si>
  <si>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</si>
  <si>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</si>
  <si>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</si>
  <si>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</si>
  <si>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</si>
  <si>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</si>
  <si>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</si>
  <si>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</si>
  <si>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</si>
  <si>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</si>
  <si>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</si>
  <si>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</si>
  <si>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</si>
  <si>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</si>
  <si>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</si>
  <si>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</si>
  <si>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</si>
  <si>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</si>
  <si>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</si>
  <si>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</si>
  <si>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</si>
  <si>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</si>
  <si>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</si>
  <si>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</si>
  <si>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</si>
  <si>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</si>
  <si>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</si>
  <si>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</si>
  <si>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</si>
  <si>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</si>
  <si>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</si>
  <si>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</si>
  <si>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</si>
  <si>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</si>
  <si>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</si>
  <si>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</si>
  <si>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</si>
  <si>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</si>
  <si>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</si>
  <si>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</si>
  <si>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</si>
  <si>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</si>
  <si>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</si>
  <si>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</si>
  <si>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</si>
  <si>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</si>
  <si>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</si>
  <si>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</si>
  <si>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</si>
  <si>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</si>
  <si>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</si>
  <si>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</si>
  <si>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</si>
  <si>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</si>
  <si>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</si>
  <si>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</si>
  <si>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</si>
  <si>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</si>
  <si>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</si>
  <si>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</si>
  <si>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</si>
  <si>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</si>
  <si>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</si>
  <si>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</si>
  <si>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</si>
  <si>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</si>
  <si>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</si>
  <si>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</si>
  <si>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</si>
  <si>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</si>
  <si>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</si>
  <si>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</si>
  <si>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</si>
  <si>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</si>
  <si>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</si>
  <si>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</si>
  <si>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</si>
  <si>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</si>
  <si>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</si>
  <si>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</si>
  <si>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</si>
  <si>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</si>
  <si>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</si>
  <si>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</si>
  <si>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</si>
  <si>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</si>
  <si>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</si>
  <si>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</si>
  <si>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</si>
  <si>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</si>
  <si>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</si>
  <si>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</si>
  <si>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</si>
  <si>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</si>
  <si>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</si>
  <si>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</si>
  <si>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</si>
  <si>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</si>
  <si>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</si>
  <si>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</si>
  <si>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</si>
  <si>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</si>
  <si>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</si>
  <si>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</si>
  <si>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</si>
  <si>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</si>
  <si>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</si>
  <si>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</si>
  <si>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</si>
  <si>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</si>
  <si>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</si>
  <si>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</si>
  <si>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</si>
  <si>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</si>
  <si>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</si>
  <si>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</si>
  <si>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</si>
  <si>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</si>
  <si>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</si>
  <si>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</si>
  <si>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</si>
  <si>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</si>
  <si>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</si>
  <si>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</si>
  <si>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</si>
  <si>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</si>
  <si>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</si>
  <si>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</si>
  <si>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</si>
  <si>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</si>
  <si>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</si>
  <si>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</si>
  <si>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</si>
  <si>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</si>
  <si>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</si>
  <si>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</si>
  <si>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</si>
  <si>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</si>
  <si>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</si>
  <si>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</si>
  <si>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</si>
  <si>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</si>
  <si>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</si>
  <si>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</si>
  <si>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</si>
  <si>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</si>
  <si>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</si>
  <si>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</si>
  <si>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</si>
  <si>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</si>
  <si>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</si>
  <si>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</si>
  <si>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</si>
  <si>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</si>
  <si>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</si>
  <si>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</si>
  <si>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</si>
  <si>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</si>
  <si>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</si>
  <si>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</si>
  <si>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</si>
  <si>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</si>
  <si>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</si>
  <si>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</si>
  <si>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</si>
  <si>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</si>
  <si>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</si>
  <si>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</si>
  <si>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</si>
  <si>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</si>
  <si>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</si>
  <si>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</si>
  <si>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</si>
  <si>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</si>
  <si>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</si>
  <si>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</si>
  <si>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</si>
  <si>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</si>
  <si>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</si>
  <si>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</si>
  <si>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</si>
  <si>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</si>
  <si>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</si>
  <si>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</si>
  <si>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</si>
  <si>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</si>
  <si>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</si>
  <si>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</si>
  <si>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</si>
  <si>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</si>
  <si>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</si>
  <si>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</si>
  <si>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</si>
  <si>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</si>
  <si>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</si>
  <si>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</si>
  <si>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</si>
  <si>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</si>
  <si>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</si>
  <si>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</si>
  <si>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</si>
  <si>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</si>
  <si>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</si>
  <si>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</si>
  <si>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</si>
  <si>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</si>
  <si>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</si>
  <si>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</si>
  <si>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</si>
  <si>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</si>
  <si>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</si>
  <si>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</si>
  <si>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</si>
  <si>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</si>
  <si>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</si>
  <si>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</si>
  <si>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</si>
  <si>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</si>
  <si>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</si>
  <si>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</si>
  <si>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</si>
  <si>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</si>
  <si>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</si>
  <si>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</si>
  <si>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</si>
  <si>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</si>
  <si>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</si>
  <si>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</si>
  <si>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</si>
  <si>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</si>
  <si>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</si>
  <si>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</si>
  <si>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</si>
  <si>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</si>
  <si>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</si>
  <si>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</si>
  <si>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</si>
  <si>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</si>
  <si>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</si>
  <si>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</si>
  <si>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</si>
  <si>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</si>
  <si>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</si>
  <si>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</si>
  <si>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</si>
  <si>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</si>
  <si>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</si>
  <si>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</si>
  <si>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</si>
  <si>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</si>
  <si>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</si>
  <si>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</si>
  <si>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</si>
  <si>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</si>
  <si>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</si>
  <si>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</si>
  <si>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</si>
  <si>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</si>
  <si>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</si>
  <si>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</si>
  <si>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</si>
  <si>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</si>
  <si>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</si>
  <si>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</si>
  <si>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</si>
  <si>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</si>
  <si>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</si>
  <si>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</si>
  <si>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</si>
  <si>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</si>
  <si>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</si>
  <si>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</si>
  <si>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</si>
  <si>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</si>
  <si>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</si>
  <si>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</si>
  <si>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</si>
  <si>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</si>
  <si>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</si>
  <si>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</si>
  <si>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</si>
  <si>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</si>
  <si>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</si>
  <si>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</si>
  <si>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</si>
  <si>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</si>
  <si>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</si>
  <si>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</si>
  <si>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</si>
  <si>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</si>
  <si>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</si>
  <si>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</si>
  <si>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</si>
  <si>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</si>
  <si>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</si>
  <si>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</si>
  <si>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</si>
  <si>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</si>
  <si>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</si>
  <si>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</si>
  <si>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</si>
  <si>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</si>
  <si>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</si>
  <si>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</si>
  <si>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</si>
  <si>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</si>
  <si>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</si>
  <si>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</si>
  <si>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</si>
  <si>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</si>
  <si>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</si>
  <si>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</si>
  <si>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</si>
  <si>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</si>
  <si>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</si>
  <si>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</si>
  <si>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</si>
  <si>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</si>
  <si>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</si>
  <si>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</si>
  <si>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</si>
  <si>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</si>
  <si>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</si>
  <si>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</si>
  <si>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</si>
  <si>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</si>
  <si>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</si>
  <si>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</si>
  <si>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</si>
  <si>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</si>
  <si>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</si>
  <si>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</si>
  <si>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</si>
  <si>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</si>
  <si>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</si>
  <si>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</si>
  <si>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</si>
  <si>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</si>
  <si>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</si>
  <si>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</si>
  <si>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</si>
  <si>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</si>
  <si>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</si>
  <si>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</si>
  <si>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</si>
  <si>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</si>
  <si>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</si>
  <si>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</si>
  <si>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</si>
  <si>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</si>
  <si>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</si>
  <si>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</si>
  <si>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</si>
  <si>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</si>
  <si>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</si>
  <si>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</si>
  <si>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</si>
  <si>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</si>
  <si>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</si>
  <si>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</si>
  <si>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</si>
  <si>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</si>
  <si>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</si>
  <si>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</si>
  <si>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</si>
  <si>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</si>
  <si>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</si>
  <si>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</si>
  <si>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</si>
  <si>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</si>
  <si>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</si>
  <si>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</si>
  <si>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</si>
  <si>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</si>
  <si>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</si>
  <si>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</si>
  <si>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</si>
  <si>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</si>
  <si>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</si>
  <si>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</si>
  <si>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</si>
  <si>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</si>
  <si>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</si>
  <si>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</si>
  <si>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</si>
  <si>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</si>
  <si>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</si>
  <si>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</si>
  <si>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</si>
  <si>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</si>
  <si>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</si>
  <si>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</si>
  <si>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</si>
  <si>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</si>
  <si>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</si>
  <si>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</si>
  <si>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</si>
  <si>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</si>
  <si>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</si>
  <si>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</si>
  <si>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</si>
  <si>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</si>
  <si>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</si>
  <si>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</si>
  <si>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</si>
  <si>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</si>
  <si>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</si>
  <si>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</si>
  <si>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</si>
  <si>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</si>
  <si>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</si>
  <si>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</si>
  <si>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</si>
  <si>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</si>
  <si>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</si>
  <si>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</si>
  <si>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</si>
  <si>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</si>
  <si>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</si>
  <si>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</si>
  <si>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</si>
  <si>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</si>
  <si>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</si>
  <si>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</si>
  <si>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</si>
  <si>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</si>
  <si>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</si>
  <si>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</si>
  <si>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</si>
  <si>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</si>
  <si>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</si>
  <si>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</si>
  <si>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</si>
  <si>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</si>
  <si>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</si>
  <si>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</si>
  <si>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</si>
  <si>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</si>
  <si>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</si>
  <si>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</si>
  <si>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</si>
  <si>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</si>
  <si>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</si>
  <si>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</si>
  <si>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</si>
  <si>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</si>
  <si>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</si>
  <si>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</si>
  <si>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</si>
  <si>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</si>
  <si>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</si>
  <si>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</si>
  <si>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</si>
  <si>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</si>
  <si>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</si>
  <si>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</si>
  <si>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</si>
  <si>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</si>
  <si>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</si>
  <si>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</si>
  <si>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</si>
  <si>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</si>
  <si>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</si>
  <si>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</si>
  <si>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</si>
  <si>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</si>
  <si>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</si>
  <si>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</si>
  <si>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</si>
  <si>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</si>
  <si>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</si>
  <si>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</si>
  <si>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</si>
  <si>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</si>
  <si>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</si>
  <si>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</si>
  <si>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</si>
  <si>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</si>
  <si>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</si>
  <si>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</si>
  <si>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</si>
  <si>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</si>
  <si>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</si>
  <si>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</si>
  <si>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</si>
  <si>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</si>
  <si>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</si>
  <si>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</si>
  <si>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</si>
  <si>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</si>
  <si>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</si>
  <si>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</si>
  <si>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</si>
  <si>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</si>
  <si>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</si>
  <si>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</si>
  <si>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</si>
  <si>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</si>
  <si>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</si>
  <si>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</si>
  <si>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</si>
  <si>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</si>
  <si>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</si>
  <si>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</si>
  <si>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</si>
  <si>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</si>
  <si>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</si>
  <si>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</si>
  <si>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</si>
  <si>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</si>
  <si>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</si>
  <si>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</si>
  <si>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</si>
  <si>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</si>
  <si>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</si>
  <si>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</si>
  <si>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</si>
  <si>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</si>
  <si>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</si>
  <si>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</si>
  <si>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</si>
  <si>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</si>
  <si>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</si>
  <si>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</si>
  <si>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</si>
  <si>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</si>
  <si>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</si>
  <si>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</si>
  <si>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</si>
  <si>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</si>
  <si>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</si>
  <si>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</si>
  <si>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</si>
  <si>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</si>
  <si>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</si>
  <si>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</si>
  <si>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</si>
  <si>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</si>
  <si>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</si>
  <si>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</si>
  <si>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</si>
  <si>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</si>
  <si>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</si>
  <si>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</si>
  <si>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</si>
  <si>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</si>
  <si>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</si>
  <si>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</si>
  <si>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</si>
  <si>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</si>
  <si>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</si>
  <si>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</si>
  <si>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</si>
  <si>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</si>
  <si>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</si>
  <si>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</si>
  <si>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</si>
  <si>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</si>
  <si>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</si>
  <si>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</si>
  <si>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</si>
  <si>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</si>
  <si>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</si>
  <si>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</si>
  <si>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</si>
  <si>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</si>
  <si>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</si>
  <si>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</si>
  <si>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</si>
  <si>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</si>
  <si>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</si>
  <si>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</si>
  <si>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</si>
  <si>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</si>
  <si>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</si>
  <si>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</si>
  <si>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</si>
  <si>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</si>
  <si>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</si>
  <si>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</si>
  <si>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</si>
  <si>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</si>
  <si>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</si>
  <si>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</si>
  <si>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</si>
  <si>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</si>
  <si>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</si>
  <si>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</si>
  <si>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</si>
  <si>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</si>
  <si>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</si>
  <si>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</si>
  <si>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</si>
  <si>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</si>
  <si>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</si>
  <si>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</si>
  <si>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</si>
  <si>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</si>
  <si>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</si>
  <si>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</si>
  <si>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</si>
  <si>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</si>
  <si>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</si>
  <si>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</si>
  <si>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</si>
  <si>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</si>
  <si>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</si>
  <si>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</si>
  <si>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</si>
  <si>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</si>
  <si>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</si>
  <si>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</si>
  <si>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</si>
  <si>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</si>
  <si>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</si>
  <si>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</si>
  <si>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</si>
  <si>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</si>
  <si>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</si>
  <si>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</si>
  <si>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</si>
  <si>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</si>
  <si>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</si>
  <si>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</si>
  <si>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</si>
  <si>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</si>
  <si>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</si>
  <si>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</si>
  <si>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</si>
  <si>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</si>
  <si>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</si>
  <si>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</si>
  <si>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</si>
  <si>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</si>
  <si>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</si>
  <si>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</si>
  <si>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</si>
  <si>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</si>
  <si>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</si>
  <si>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</si>
  <si>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</si>
  <si>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</si>
  <si>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</si>
  <si>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</si>
  <si>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</si>
  <si>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</si>
  <si>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</si>
  <si>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</si>
  <si>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</si>
  <si>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</si>
  <si>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</si>
  <si>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</si>
  <si>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</si>
  <si>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</si>
  <si>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</si>
  <si>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</si>
  <si>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</si>
  <si>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</si>
  <si>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</si>
  <si>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</si>
  <si>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</si>
  <si>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</si>
  <si>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</si>
  <si>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</si>
  <si>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</si>
  <si>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</si>
  <si>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</si>
  <si>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</si>
  <si>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</si>
  <si>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</si>
  <si>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</si>
  <si>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</si>
  <si>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</si>
  <si>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</si>
  <si>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</si>
  <si>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</si>
  <si>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</si>
  <si>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</si>
  <si>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</si>
  <si>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</si>
  <si>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</si>
  <si>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</si>
  <si>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</si>
  <si>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</si>
  <si>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</si>
  <si>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</si>
  <si>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</si>
  <si>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</si>
  <si>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</si>
  <si>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</si>
  <si>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</si>
  <si>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</si>
  <si>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</si>
  <si>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</si>
  <si>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</si>
  <si>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</si>
  <si>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</si>
  <si>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</si>
  <si>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</si>
  <si>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</si>
  <si>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</si>
  <si>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</si>
  <si>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</si>
  <si>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</si>
  <si>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</si>
  <si>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</si>
  <si>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</si>
  <si>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</si>
  <si>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</si>
  <si>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</si>
  <si>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</si>
  <si>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</si>
  <si>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</si>
  <si>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</si>
  <si>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</si>
  <si>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</si>
  <si>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</si>
  <si>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</si>
  <si>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</si>
  <si>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</si>
  <si>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</si>
  <si>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</si>
  <si>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</si>
  <si>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</si>
  <si>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</si>
  <si>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</si>
  <si>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</si>
  <si>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</si>
  <si>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</si>
  <si>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</si>
  <si>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</si>
  <si>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</si>
  <si>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</si>
  <si>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</si>
  <si>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</si>
  <si>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</si>
  <si>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</si>
  <si>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</si>
  <si>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</si>
  <si>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</si>
  <si>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</si>
  <si>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</si>
  <si>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</si>
  <si>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</si>
  <si>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</si>
  <si>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</si>
  <si>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</si>
  <si>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</si>
  <si>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</si>
  <si>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</si>
  <si>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</si>
  <si>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</si>
  <si>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</si>
  <si>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</si>
  <si>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</si>
  <si>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</si>
  <si>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</si>
  <si>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</si>
  <si>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</si>
  <si>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</si>
  <si>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</si>
  <si>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</si>
  <si>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</si>
  <si>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</si>
  <si>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</si>
  <si>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</si>
  <si>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</si>
  <si>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</si>
  <si>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</si>
  <si>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</si>
  <si>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</si>
  <si>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</si>
  <si>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</si>
  <si>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</si>
  <si>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</si>
  <si>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</si>
  <si>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</si>
  <si>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</si>
  <si>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</si>
  <si>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</si>
  <si>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</si>
  <si>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</si>
  <si>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</si>
  <si>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</si>
  <si>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</si>
  <si>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</si>
  <si>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</si>
  <si>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</si>
  <si>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</si>
  <si>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</si>
  <si>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</si>
  <si>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</si>
  <si>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</si>
  <si>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</si>
  <si>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</si>
  <si>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</si>
  <si>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</si>
  <si>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</si>
  <si>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</si>
  <si>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</si>
  <si>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</si>
  <si>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</si>
  <si>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</si>
  <si>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</si>
  <si>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</si>
  <si>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</si>
  <si>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</si>
  <si>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</si>
  <si>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</si>
  <si>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</si>
  <si>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</si>
  <si>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</si>
  <si>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</si>
  <si>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</si>
  <si>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</si>
  <si>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</si>
  <si>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</si>
  <si>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</si>
  <si>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</si>
  <si>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</si>
  <si>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</si>
  <si>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</si>
  <si>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</si>
  <si>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</si>
  <si>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</si>
  <si>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</si>
  <si>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</si>
  <si>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</si>
  <si>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</si>
  <si>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</si>
  <si>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</si>
  <si>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</si>
  <si>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</si>
  <si>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</si>
  <si>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</si>
  <si>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</si>
  <si>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</si>
  <si>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</si>
  <si>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</si>
  <si>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</si>
  <si>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</si>
  <si>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</si>
  <si>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</si>
  <si>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</si>
  <si>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</si>
  <si>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</si>
  <si>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</si>
  <si>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</si>
  <si>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</si>
  <si>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</si>
  <si>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</si>
  <si>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</si>
  <si>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</si>
  <si>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</si>
  <si>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</si>
  <si>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</si>
  <si>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</si>
  <si>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</si>
  <si>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</si>
  <si>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</si>
  <si>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</si>
  <si>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</si>
  <si>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</si>
  <si>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</si>
  <si>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</si>
  <si>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</si>
  <si>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</si>
  <si>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</si>
  <si>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</si>
  <si>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</si>
  <si>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</si>
  <si>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</si>
  <si>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</si>
  <si>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</si>
  <si>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</si>
  <si>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</si>
  <si>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</si>
  <si>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</si>
  <si>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</si>
  <si>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</si>
  <si>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</si>
  <si>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</si>
  <si>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</si>
  <si>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</si>
  <si>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</si>
  <si>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</si>
  <si>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</si>
  <si>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</si>
  <si>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</si>
  <si>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</si>
  <si>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</si>
  <si>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</si>
  <si>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</si>
  <si>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</si>
  <si>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</si>
  <si>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</si>
  <si>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</si>
  <si>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</si>
  <si>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</si>
  <si>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</si>
  <si>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</si>
  <si>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</si>
  <si>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</si>
  <si>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</si>
  <si>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</si>
  <si>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</si>
  <si>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</si>
  <si>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</si>
  <si>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</si>
  <si>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</si>
  <si>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</si>
  <si>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</si>
  <si>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</si>
  <si>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</si>
  <si>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</si>
  <si>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</si>
  <si>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</si>
  <si>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</si>
  <si>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</si>
  <si>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</si>
  <si>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</si>
  <si>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</si>
  <si>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</si>
  <si>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</si>
  <si>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</si>
  <si>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</si>
  <si>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</si>
  <si>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</si>
  <si>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</si>
  <si>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</si>
  <si>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</si>
  <si>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</si>
  <si>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</si>
  <si>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</si>
  <si>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</si>
  <si>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</si>
  <si>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</si>
  <si>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</si>
  <si>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</si>
  <si>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</si>
  <si>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</si>
  <si>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</si>
  <si>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</si>
  <si>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</si>
  <si>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</si>
  <si>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</si>
  <si>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</si>
  <si>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</si>
  <si>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</si>
  <si>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</si>
  <si>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</si>
  <si>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</si>
  <si>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</si>
  <si>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</si>
  <si>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</si>
  <si>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</si>
  <si>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</si>
  <si>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</si>
  <si>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</si>
  <si>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</si>
  <si>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</si>
  <si>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</si>
  <si>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</si>
  <si>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</si>
  <si>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</si>
  <si>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</si>
  <si>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</si>
  <si>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</si>
  <si>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</si>
  <si>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</si>
  <si>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</si>
  <si>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</si>
  <si>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</si>
  <si>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</si>
  <si>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</si>
  <si>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</si>
  <si>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</si>
  <si>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</si>
  <si>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</si>
  <si>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</si>
  <si>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</si>
  <si>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</si>
  <si>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</si>
  <si>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</si>
  <si>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</si>
  <si>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</si>
  <si>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</si>
  <si>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</si>
  <si>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</si>
  <si>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</si>
  <si>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</si>
  <si>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</si>
  <si>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</si>
  <si>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</si>
  <si>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</si>
  <si>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</si>
  <si>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</si>
  <si>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</si>
  <si>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</si>
  <si>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</si>
  <si>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</si>
  <si>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</si>
  <si>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</si>
  <si>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</si>
  <si>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</si>
  <si>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</si>
  <si>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</si>
  <si>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</si>
  <si>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</si>
  <si>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</si>
  <si>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</si>
  <si>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</si>
  <si>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</si>
  <si>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</si>
  <si>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</si>
  <si>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</si>
  <si>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</si>
  <si>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</si>
  <si>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</si>
  <si>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</si>
  <si>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</si>
  <si>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</si>
  <si>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</si>
  <si>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</si>
  <si>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</si>
  <si>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</si>
  <si>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</si>
  <si>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</si>
  <si>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</si>
  <si>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</si>
  <si>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</si>
  <si>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</si>
  <si>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</si>
  <si>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</si>
  <si>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</si>
  <si>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</si>
  <si>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</si>
  <si>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</si>
  <si>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</si>
  <si>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</si>
  <si>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</si>
  <si>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</si>
  <si>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</si>
  <si>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</si>
  <si>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</si>
  <si>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</si>
  <si>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</si>
  <si>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</si>
  <si>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</si>
  <si>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</si>
  <si>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</si>
  <si>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</si>
  <si>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</si>
  <si>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</si>
  <si>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</si>
  <si>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</si>
  <si>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</si>
  <si>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</si>
  <si>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</si>
  <si>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</si>
  <si>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</si>
  <si>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</si>
  <si>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</si>
  <si>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</si>
  <si>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</si>
  <si>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</si>
  <si>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</si>
  <si>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</si>
  <si>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</si>
  <si>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</si>
  <si>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</si>
  <si>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</si>
  <si>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</si>
  <si>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</si>
  <si>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</si>
  <si>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</si>
  <si>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</si>
  <si>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</si>
  <si>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</si>
  <si>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</si>
  <si>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</si>
  <si>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</si>
  <si>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</si>
  <si>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</si>
  <si>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</si>
  <si>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</si>
  <si>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</si>
  <si>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</si>
  <si>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</si>
  <si>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</si>
  <si>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</si>
  <si>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</si>
  <si>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</si>
  <si>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</si>
  <si>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</si>
  <si>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</si>
  <si>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</si>
  <si>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</si>
  <si>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</si>
  <si>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</si>
  <si>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</si>
  <si>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</si>
  <si>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</si>
  <si>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</si>
  <si>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</si>
  <si>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</si>
  <si>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</si>
  <si>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</si>
  <si>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</si>
  <si>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</si>
  <si>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</si>
  <si>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</si>
  <si>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</si>
  <si>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</si>
  <si>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</si>
  <si>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</si>
  <si>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</si>
  <si>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</si>
  <si>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</si>
  <si>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</si>
  <si>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</si>
  <si>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</si>
  <si>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</si>
  <si>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</si>
  <si>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</si>
  <si>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</si>
  <si>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</si>
  <si>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</si>
  <si>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</si>
  <si>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</si>
  <si>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</si>
  <si>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</si>
  <si>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</si>
  <si>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</si>
  <si>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</si>
  <si>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</si>
  <si>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</si>
  <si>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</si>
  <si>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</si>
  <si>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</si>
  <si>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</si>
  <si>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</si>
  <si>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</si>
  <si>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</si>
  <si>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</si>
  <si>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</si>
  <si>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</si>
  <si>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</si>
  <si>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</si>
  <si>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</si>
  <si>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</si>
  <si>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</si>
  <si>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</si>
  <si>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</si>
  <si>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</si>
  <si>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</si>
  <si>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</si>
  <si>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</si>
  <si>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</si>
  <si>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</si>
  <si>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</si>
  <si>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</si>
  <si>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</si>
  <si>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</si>
  <si>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</si>
  <si>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</si>
  <si>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</si>
  <si>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</si>
  <si>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</si>
  <si>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</si>
  <si>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</si>
  <si>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</si>
  <si>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</si>
  <si>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</si>
  <si>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</si>
  <si>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</si>
  <si>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</si>
  <si>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</si>
  <si>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</si>
  <si>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</si>
  <si>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</si>
  <si>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</si>
  <si>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</si>
  <si>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</si>
  <si>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</si>
  <si>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</si>
  <si>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</si>
  <si>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</si>
  <si>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</si>
  <si>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</si>
  <si>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</si>
  <si>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</si>
  <si>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</si>
  <si>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</si>
  <si>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</si>
  <si>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</si>
  <si>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</si>
  <si>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</si>
  <si>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</si>
  <si>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</si>
  <si>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</si>
  <si>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</si>
  <si>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</si>
  <si>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</si>
  <si>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</si>
  <si>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</si>
  <si>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</si>
  <si>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</si>
  <si>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</si>
  <si>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</si>
  <si>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</si>
  <si>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</si>
  <si>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</si>
  <si>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</si>
  <si>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</si>
  <si>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</si>
  <si>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</si>
  <si>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</si>
  <si>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</si>
  <si>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</si>
  <si>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</si>
  <si>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</si>
  <si>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</si>
  <si>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</si>
  <si>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</si>
  <si>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</si>
  <si>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</si>
  <si>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</si>
  <si>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</si>
  <si>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</si>
  <si>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</si>
  <si>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</si>
  <si>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</si>
  <si>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</si>
  <si>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</si>
  <si>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</si>
  <si>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</si>
  <si>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</si>
  <si>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</si>
  <si>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</si>
  <si>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</si>
  <si>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</si>
  <si>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</si>
  <si>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</si>
  <si>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</si>
  <si>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</si>
  <si>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</si>
  <si>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</si>
  <si>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</si>
  <si>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</si>
  <si>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</si>
  <si>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</si>
  <si>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</si>
  <si>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</si>
  <si>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</si>
  <si>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</si>
  <si>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</si>
  <si>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</si>
  <si>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</si>
  <si>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</si>
  <si>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</si>
  <si>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</si>
  <si>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</si>
  <si>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</si>
  <si>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</si>
  <si>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</si>
  <si>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</si>
  <si>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</si>
  <si>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</si>
  <si>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</si>
  <si>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</si>
  <si>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</si>
  <si>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</si>
  <si>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</si>
  <si>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</si>
  <si>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</si>
  <si>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</si>
  <si>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</si>
  <si>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</si>
  <si>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</si>
  <si>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</si>
  <si>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</si>
  <si>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</si>
  <si>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</si>
  <si>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</si>
  <si>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</si>
  <si>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</si>
  <si>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</si>
  <si>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</si>
  <si>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</si>
  <si>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</si>
  <si>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</si>
  <si>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</si>
  <si>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</si>
  <si>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</si>
  <si>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</si>
  <si>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</si>
  <si>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</si>
  <si>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</si>
  <si>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</si>
  <si>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</si>
  <si>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</si>
  <si>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</si>
  <si>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</si>
  <si>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</si>
  <si>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</si>
  <si>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</si>
  <si>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</si>
  <si>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</si>
  <si>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</si>
  <si>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</si>
  <si>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</si>
  <si>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</si>
  <si>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</si>
  <si>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</si>
  <si>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</si>
  <si>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</si>
  <si>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</si>
  <si>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</si>
  <si>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</si>
  <si>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</si>
  <si>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</si>
  <si>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</si>
  <si>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</si>
  <si>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</si>
  <si>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</si>
  <si>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</si>
  <si>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</si>
  <si>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</si>
  <si>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</si>
  <si>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</si>
  <si>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</si>
  <si>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</si>
  <si>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</si>
  <si>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</si>
  <si>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</si>
  <si>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</si>
  <si>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</si>
  <si>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</si>
  <si>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</si>
  <si>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</si>
  <si>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</si>
  <si>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</si>
  <si>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</si>
  <si>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</si>
  <si>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</si>
  <si>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</si>
  <si>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</si>
  <si>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</si>
  <si>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</si>
  <si>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</si>
  <si>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</si>
  <si>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</si>
  <si>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</si>
  <si>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</si>
  <si>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</si>
  <si>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</si>
  <si>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</si>
  <si>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</si>
  <si>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</si>
  <si>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</si>
  <si>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</si>
  <si>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</si>
  <si>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</si>
  <si>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</si>
  <si>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</si>
  <si>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</si>
  <si>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</si>
  <si>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</si>
  <si>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</si>
  <si>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</si>
  <si>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</si>
  <si>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</si>
  <si>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</si>
  <si>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</si>
  <si>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</si>
  <si>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</si>
  <si>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</si>
  <si>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</si>
  <si>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</si>
  <si>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</si>
  <si>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</si>
  <si>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</si>
  <si>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</si>
  <si>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</si>
  <si>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</si>
  <si>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</si>
  <si>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</si>
  <si>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</si>
  <si>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</si>
  <si>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</si>
  <si>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</si>
  <si>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</si>
  <si>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</si>
  <si>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</si>
  <si>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</si>
  <si>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</si>
  <si>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</si>
  <si>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</si>
  <si>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</si>
  <si>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</si>
  <si>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</si>
  <si>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</si>
  <si>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</si>
  <si>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</si>
  <si>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</si>
  <si>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</si>
  <si>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</si>
  <si>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</si>
  <si>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</si>
  <si>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</si>
  <si>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</si>
  <si>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</si>
  <si>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</si>
  <si>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</si>
  <si>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</si>
  <si>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</si>
  <si>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</si>
  <si>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</si>
  <si>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</si>
  <si>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</si>
  <si>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</si>
  <si>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</si>
  <si>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</si>
  <si>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</si>
  <si>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</si>
  <si>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</si>
  <si>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</si>
  <si>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</si>
  <si>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</si>
  <si>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</si>
  <si>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</si>
  <si>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</si>
  <si>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</si>
  <si>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</si>
  <si>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</si>
  <si>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</si>
  <si>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</si>
  <si>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</si>
  <si>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</si>
  <si>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</si>
  <si>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</si>
  <si>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</si>
  <si>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</si>
  <si>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</si>
  <si>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</si>
  <si>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</si>
  <si>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</si>
  <si>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</si>
  <si>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</si>
  <si>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</si>
  <si>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</si>
  <si>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</si>
  <si>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</si>
  <si>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</si>
  <si>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</si>
  <si>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</si>
  <si>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</si>
  <si>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</si>
  <si>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</si>
  <si>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</si>
  <si>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</si>
  <si>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</si>
  <si>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</si>
  <si>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</si>
  <si>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</si>
  <si>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</si>
  <si>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</si>
  <si>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</si>
  <si>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</si>
  <si>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</si>
  <si>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</si>
  <si>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</si>
  <si>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</si>
  <si>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</si>
  <si>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</si>
  <si>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</si>
  <si>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</si>
  <si>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</si>
  <si>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</si>
  <si>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</si>
  <si>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</si>
  <si>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</si>
  <si>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</si>
  <si>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</si>
  <si>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</si>
  <si>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</si>
  <si>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</si>
  <si>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</si>
  <si>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</si>
  <si>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</si>
  <si>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</si>
  <si>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</si>
  <si>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</si>
  <si>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</si>
  <si>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</si>
  <si>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</si>
  <si>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</si>
  <si>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</si>
  <si>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</si>
  <si>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</si>
  <si>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</si>
  <si>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</si>
  <si>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</si>
  <si>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</si>
  <si>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</si>
  <si>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</si>
  <si>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</si>
  <si>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</si>
  <si>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</si>
  <si>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</si>
  <si>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</si>
  <si>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</si>
  <si>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</si>
  <si>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</si>
  <si>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</si>
  <si>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</si>
  <si>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</si>
  <si>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</si>
  <si>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</si>
  <si>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</si>
  <si>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</si>
  <si>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</si>
  <si>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</si>
  <si>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on the way ETA: 25 Mins</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</si>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</sst>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317.80716122685408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45980.75558715278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45980.75558715278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45980.75558715278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45980.75558715278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45980.75558715278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45980.75558715278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45980.75558715278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45980.75558715278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45980.75558715278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45980.75558715278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45980.75558715278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45980.75558715278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45980.75558715278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45980.75558715278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45980.75558715278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45980.75558715278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45980.75558715278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45980.75558715278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45980.75558715278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45980.75558715278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45980.75558715278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45980.75558715278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45980.75558715278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45980.75558715278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45980.75558715278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45980.75558715278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45980.75558715278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45980.75558715278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45980.75558715278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45980.75558715278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45980.75558715278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45980.75558715278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45980.75558715278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45980.75558715278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45980.75558715278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45980.75558715278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45980.75558715278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45980.75558715278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45980.75558715278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45980.75558715278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45980.75558715278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45980.75558715278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45980.75558715278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45980.75558715278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45980.75558715278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45980.75558715278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45980.75558715278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45980.75558715278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45980.75558715278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45980.75558715278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45980.75558715278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45980.75558715278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45980.75558715278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45980.75558715278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45980.75558715278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D3D37FA-4731-4760-AA51-F977A85572A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155.75574918981874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45980.75558715278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45980.75558715278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45980.75558715278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45980.75558715278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45980.75558715278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45980.75558715278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45980.75558715278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45980.75558715278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45980.75558715278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17137</v>
      </c>
      <c r="E13" s="102"/>
      <c r="F13" s="103"/>
      <c r="G13" s="104">
        <f ca="1">IFERROR(NOW()-F13,"-")</f>
        <v>45980.75558715278</v>
      </c>
      <c r="H13" s="103"/>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45980.75558715278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45980.75558715278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45980.75558715278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45980.75558715278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45980.75558715278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45980.75558715278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45980.75558715278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45980.75558715278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45980.75558715278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45980.75558715278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45980.75558715278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45980.75558715278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45980.75558715278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45980.75558715278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45980.75558715278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45980.75558715278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45980.75558715278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45980.75558715278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45980.75558715278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45980.75558715278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45980.75558715278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45980.75558715278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45980.75558715278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45980.75558715278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45980.75558715278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45980.75558715278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45980.75558715278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45980.75558715278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45980.75558715278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45980.75558715278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45980.75558715278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45980.75558715278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45980.75558715278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45980.75558715278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45980.75558715278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45980.75558715278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45980.75558715278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45980.75558715278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45980.75558715278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45980.75558715278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45980.75558715278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45980.75558715278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45980.75558715278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45980.75558715278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45980.75558715278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45980.75558715278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45980.75558715278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45980.75558715278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45980.75558715278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45980.75558715278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45980.75558715278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45980.75558715278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45980.75558715278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45980.75558715278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45980.75558715278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45980.75558715278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45980.75558715278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45980.75558715278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45980.75558715278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45980.75558715278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45980.75558715278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45980.75558715278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45980.75558715278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45980.75558715278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45980.75558715278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45980.75558715278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45980.75558715278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45980.75558715278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45980.75558715278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45980.75558715278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45980.75558715278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45980.75558715278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45980.75558715278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45980.75558715278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45980.75558715278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45980.75558715278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45980.75558715278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45980.75558715278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45980.75558715278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45980.75558715278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45980.75558715278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45980.75558715278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45980.75558715278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45980.75558715278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45980.75558715278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45980.75558715278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45980.75558715278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45980.75558715278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45980.75558715278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45980.75558715278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45980.75558715278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45980.75558715278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45980.75558715278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45980.75558715278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45980.75558715278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45980.75558715278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45980.75558715278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45980.75558715278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45980.75558715278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45980.75558715278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45980.75558715278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45980.75558715278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45980.75558715278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45980.75558715278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45980.75558715278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45980.75558715278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45980.75558715278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45980.75558715278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45980.75558715278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45980.75558715278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45980.75558715278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45980.75558715278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45980.75558715278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45980.75558715278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45980.75558715278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45980.75558715278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45980.75558715278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45980.75558715278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45980.75558715278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45980.75558715278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45980.75558715278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45980.75558715278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45980.75558715278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45980.75558715278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45980.75558715278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45980.75558715278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45980.75558715278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45980.75558715278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45980.75558715278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45980.75558715278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45980.75558715278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45980.75558715278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45980.75558715278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45980.75558715278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45980.75558715278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45980.75558715278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45980.75558715278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45980.75558715278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45980.75558715278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45980.75558715278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45980.75558715278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45980.75558715278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45980.75558715278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45980.75558715278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45980.75558715278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45980.75558715278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45980.75558715278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45980.75558715278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45980.75558715278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45980.75558715278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45980.75558715278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45980.75558715278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45980.75558715278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45980.75558715278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45980.75558715278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45980.75558715278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45980.75558715278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45980.75558715278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45980.75558715278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45980.75558715278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45980.75558715278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45980.75558715278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45980.75558715278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45980.75558715278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45980.75558715278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45980.75558715278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45980.75558715278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45980.75558715278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45980.75558715278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45980.75558715278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45980.75558715278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45980.75558715278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tabSelected="1" workbookViewId="0">
      <selection activeCell="B14" sqref="B1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45980.755587500003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45980.755587500003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45980.755587500003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45980.755587500003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45980.755587500003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45980.755587500003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45980.755587500003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45980.755587500003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45980.755587500003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45980.755587500003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45980.755587500003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45980.755587500003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45980.755587500003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45980.755587500003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45980.755587500003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45980.755587500003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45980.755587500003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45980.755587500003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45980.755587500003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45980.755587500003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45980.755587500003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45980.755587500003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45980.755587500003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45980.755587500003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45980.755587500003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45980.755587500003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45980.755587500003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45980.755587500003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45980.755587500003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45980.755587500003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45980.755587500003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45980.755587500003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45980.755587500003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45980.755587500003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45980.755587500003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45980.755587500003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45980.755587500003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45980.755587500003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45980.755587500003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45980.755587500003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45980.755587500003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45980.755587500003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45980.755587500003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45980.755587500003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45980.755587500003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45980.755587500003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45980.755587500003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45980.755587500003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45980.755587500003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45980.755587500003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45980.755587500003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45980.755587500003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45980.755587500003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45980.755587500003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45980.755587500003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45980.755587500003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45980.755587500003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45980.755587500003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45980.755587500003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45980.755587500003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45980.755587500003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45980.755587500003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45980.755587500003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45980.755587500003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45980.755587500003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45980.755587500003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45980.755587500003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45980.755587500003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45980.755587500003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45980.755587500003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45980.755587500003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45980.755587500003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45980.755587500003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45980.755587500003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45980.755587500003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45980.755587500003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45980.755587500003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45980.755587500003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45980.755587500003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45980.755587500003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45980.755587500003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45980.755587500003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45980.755587500003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45980.755587500003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45980.755587500003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45980.755587500003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45980.755587500003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45980.755587500003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45980.755587500003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45980.755587500003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45980.755587500003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45980.755587500003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45980.755587500003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45980.755587500003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45980.755587500003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45980.755587500003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45980.755587500003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45980.755587500003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45980.755587500003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45980.755587500003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45980.755587500003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45980.755587500003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45980.755587500003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45980.755587500003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45980.755587500003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45980.755587500003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45980.755587500003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45980.755587500003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45980.755587500003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45980.755587500003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45980.755587500003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45980.755587500003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45980.755587500003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45980.755587500003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45980.755587500003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45980.755587500003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45980.755587500003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45980.755587500003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45980.755587500003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45980.755587500003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45980.755587500003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45980.755587500003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45980.755587500003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45980.755587500003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45980.755587500003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45980.755587500003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45980.755587500003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45980.755587500003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45980.755587500003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45980.755587500003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45980.755587500003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45980.755587500003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45980.755587500003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45980.755587500003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45980.755587500003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45980.755587500003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45980.755587500003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45980.755587500003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45980.755587500003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45980.755587500003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45980.755587500003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45980.755587500003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45980.755587500003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45980.755587500003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45980.755587500003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45980.755587500003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45980.755587500003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45980.755587500003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45980.755587500003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45980.755587500003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45980.755587500003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45980.755587500003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45980.755587500003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45980.755587500003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45980.755587500003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45980.755587500003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45980.755587500003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45980.755587500003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45980.755587500003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45980.755587500003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45980.755587500003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45980.755587500003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45980.755587500003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45980.755587500003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45980.755587500003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45980.755587500003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45980.755587500003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45980.755587500003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45980.755587500003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45980.755587500003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45980.755587500003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45980.755587500003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45980.755587500003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45980.755587500003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45980.755587500003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45980.755587500003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45980.755587500003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45980.755587500003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45980.755587500003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45980.755587500003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45980.755587500003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45980.755587500003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45980.755587500003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45980.755587500003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45980.755587500003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45980.755587500003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45980.755587500003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45980.755587500003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45980.755587500003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45980.755587500003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45980.755587500003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45980.755587500003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45980.755587500003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45980.755587500003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45980.755587500003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45980.755587500003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45980.755587500003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45980.755587500003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45980.755587500003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45980.755587500003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45980.755587500003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45980.755587500003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45980.755587500003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45980.755587500003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45980.755587500003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45980.755587500003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45980.755587500003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45980.755587500003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45980.755587500003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45980.755587500003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45980.755587500003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45980.755587500003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45980.755587500003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45980.755587500003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45980.755587500003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45980.755587500003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45980.755587500003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45980.755587500003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45980.755587500003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45980.755587500003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45980.755587500003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45980.755587500003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45980.755587500003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45980.755587500003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45980.755587500003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45980.755587500003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45980.755587500003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45980.755587500003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45980.755587500003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45980.755587500003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45980.755587500003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45980.755587500003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45980.755587500003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45980.755587500003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45980.755587500003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45980.755587500003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45980.755587500003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45980.755587500003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45980.755587500003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45980.755587500003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45980.755587500003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45980.755587500003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45980.755587500003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45980.755587500003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45980.755587500003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45980.755587500003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45980.755587500003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45980.755587500003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45980.755587500003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45980.755587500003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45980.755587500003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45980.755587500003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45980.755587500003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45980.755587500003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45980.755587500003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45980.755587500003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45980.755587500003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45980.755587500003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45980.755587500003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45980.755587500003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45980.755587500003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45980.755587500003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45980.755587500003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45980.755587500003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45980.755587500003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45980.755587500003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45980.755587500003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45980.755587500003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45980.755587500003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45980.755587500003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45980.755587500003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45980.755587500003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45980.755587500003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45980.755587500003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45980.755587500003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45980.755587500003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45980.755587500003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45980.755587500003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45980.755587500003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45980.755587500003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45980.755587500003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45980.755587500003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45980.755587500003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45980.755587500003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45980.755587500003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45980.755587500003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45980.755587500003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45980.755587500003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45980.755587500003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45980.755587500003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45980.755587500003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45980.755587500003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45980.755587500003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45980.755587500003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45980.755587500003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45980.755587500003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45980.755587500003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45980.755587500003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45980.755587500003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45980.755587500003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45980.755587500003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45980.755587500003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45980.755587500003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45980.755587500003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45980.755587500003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45980.755587500003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45980.755587500003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45980.755587500003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45980.755587500003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45980.755587500003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45980.755587500003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45980.755587500003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45980.755587500003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45980.755587500003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45980.755587500003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45980.755587500003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45980.755587500003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45980.755587500003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45980.755587500003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45980.755587500003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45980.755587500003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45980.755587500003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45980.755587500003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45980.755587500003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45980.755587500003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45980.755587500003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45980.755587500003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45980.755587500003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45980.755587500003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45980.755587500003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45980.755587500003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45980.755587500003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45980.755587500003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45980.755587500003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45980.755587500003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45980.755587500003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45980.755587500003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45980.755587500003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45980.755587500003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45980.755587500003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45980.755587500003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45980.755587500003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45980.755587500003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45980.755587500003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45980.755587500003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45980.755587500003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45980.755587500003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45980.755587500003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45980.755587500003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45980.755587500003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45980.755587500003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45980.755587500003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45980.755587500003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45980.755587500003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45980.755587500003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45980.755587500003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45980.755587500003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45980.755587500003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45980.755587500003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45980.755587500003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45980.755587500003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45980.755587500003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45980.755587500003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45980.755587500003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45980.755587500003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45980.755587500003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45980.755587500003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45980.755587500003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45980.755587500003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45980.755587500003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45980.755587500003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45980.755587500003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45980.755587500003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45980.755587500003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45980.755587500003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45980.755587500003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45980.755587500003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45980.755587500003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45980.755587500003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45980.755587500003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45980.755587500003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45980.755587500003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45980.755587500003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45980.755587500003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45980.755587500003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45980.755587500003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45980.755587500003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45980.755587500003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45980.755587500003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45980.755587500003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45980.755587500003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45980.755587500003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45980.755587500003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45980.755587500003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45980.755587500003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45980.755587500003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45980.755587500003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45980.755587500003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45980.755587500003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45980.755587500003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45980.755587500003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45980.755587500003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45980.755587500003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45980.755587500003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45980.755587500003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45980.755587500003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45980.755587500003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45980.755587500003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45980.755587500003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45980.755587500003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45980.755587500003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45980.755587500003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45980.755587500003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45980.755587500003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45980.755587500003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45980.755587500003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45980.755587500003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45980.755587500003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45980.755587500003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45980.755587500003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45980.755587500003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45980.755587500003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45980.755587500003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45980.755587500003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45980.755587500003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45980.755587500003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45980.755587500003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45980.755587500003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45980.755587500003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45980.755587500003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45980.755587500003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45980.755587500003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45980.755587500003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45980.755587500003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45980.755587500003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45980.755587500003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45980.755587500003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45980.755587500003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45980.755587500003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45980.755587500003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45980.755587500003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45980.755587500003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45980.755587500003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45980.755587500003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45980.755587500003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45980.755587500003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45980.755587500003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45980.755587500003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45980.755587500003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45980.755587500003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45980.755587500003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45980.755587500003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45980.755587500003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45980.755587500003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45980.755587500003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45980.755587500003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45980.755587500003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45980.755587500003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45980.755587500003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45980.755587500003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45980.755587500003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45980.755587500003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45980.755587500003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45980.755587500003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45980.755587500003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45980.755587500003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45980.755587500003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45980.755587500003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45980.755587500003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45980.755587500003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45980.755587500003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45980.755587500003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45980.755587500003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45980.755587500003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45980.755587500003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45980.755587500003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45980.755587500003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45980.755587500003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45980.755587500003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45980.755587500003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45980.755587500003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45980.755587500003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45980.755587500003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45980.755587500003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45980.755587500003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45980.755587500003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45980.755587500003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45980.755587500003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45980.755587500003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45980.755587500003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45980.755587500003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45980.755587500003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45980.755587500003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45980.755587500003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45980.755587500003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45980.755587500003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45980.755587500003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45980.755587500003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45980.755587500003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45980.755587500003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45980.755587500003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45980.755587500003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45980.755587500003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45980.755587500003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45980.755587500003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45980.755587500003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45980.755587500003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45980.755587500003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45980.755587500003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45980.755587500003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45980.755587500003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45980.755587500003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45980.755587500003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45980.755587500003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45980.755587500003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45980.755587500003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45980.755587500003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45980.755587500003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45980.755587500003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45980.755587500003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45980.755587500003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45980.755587500003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45980.755587500003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45980.755587500003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45980.755587500003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45980.755587500003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45980.755587500003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45980.755587500003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45980.755587500003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45980.755587500003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45980.755587500003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45980.755587500003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45980.755587500003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45980.755587500003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45980.755587500003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45980.755587500003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45980.755587500003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45980.755587500003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45980.755587500003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45980.755587500003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45980.755587500003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45980.755587500003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45980.755587500003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45980.755587500003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45980.755587500003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45980.755587500003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45980.755587500003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45980.755587500003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45980.755587500003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45980.755587500003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45980.755587500003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45980.755587500003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45980.755587500003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45980.755587500003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45980.755587500003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45980.755587500003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45980.755587500003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45980.755587500003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45980.755587500003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45980.755587500003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45980.755587500003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45980.755587500003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45980.755587500003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45980.755587500003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45980.755587500003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45980.755587500003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45980.755587500003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45980.755587500003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45980.755587500003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45980.755587500003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45980.755587500003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45980.755587500003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45980.755587500003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45980.755587500003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45980.755587500003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45980.755587500003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45980.755587500003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45980.755587500003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45980.755587500003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45980.755587500003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45980.755587500003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45980.755587500003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45980.755587500003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45980.755587500003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45980.755587500003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45980.755587500003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45980.755587500003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45980.755587500003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45980.755587500003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45980.755587500003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45980.755587500003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45980.755587500003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45980.755587500003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45980.755587500003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45980.755587500003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45980.755587500003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45980.755587500003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45980.755587500003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45980.755587500003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45980.755587500003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45980.755587500003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45980.755587500003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45980.755587500003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45980.755587500003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45980.755587500003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45980.755587500003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45980.755587500003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45980.755587500003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45980.755587500003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45980.755587500003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45980.755587500003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45980.755587500003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45980.755587500003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45980.755587500003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45980.755587500003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45980.755587500003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45980.755587500003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45980.755587500003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45980.755587500003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45980.755587500003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45980.755587500003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45980.755587500003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45980.755587500003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45980.755587500003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45980.755587500003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45980.755587500003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45980.755587500003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45980.755587500003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45980.755587500003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45980.755587500003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45980.755587500003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45980.755587500003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45980.755587500003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45980.755587500003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45980.755587500003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45980.755587500003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45980.755587500003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45980.755587500003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45980.755587500003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45980.755587500003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45980.755587500003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45980.755587500003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45980.755587500003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45980.755587500003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45980.755587500003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45980.755587500003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45980.755587500003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45980.755587500003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45980.755587500003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45980.755587500003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45980.755587500003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45980.755587500003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45980.755587500003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45980.755587500003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45980.755587500003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45980.755587500003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45980.755587500003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45980.755587500003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45980.755587500003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45980.755587500003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45980.755587500003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45980.755587500003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45980.755587500003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45980.755587500003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45980.755587500003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45980.755587500003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45980.755587500003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45980.755587500003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45980.755587500003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45980.755587500003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45980.755587500003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45980.755587500003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45980.755587500003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45980.755587500003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45980.755587500003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45980.755587500003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45980.755587500003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45980.755587500003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45980.755587500003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45980.755587500003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45980.755587500003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45980.755587500003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45980.755587500003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45980.755587500003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45980.755587500003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45980.755587500003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45980.755587500003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45980.755587500003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45980.755587500003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45980.755587500003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45980.755587500003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45980.755587500003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45980.755587500003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45980.755587500003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45980.755587500003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45980.755587500003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45980.755587500003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45980.755587500003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45980.755587500003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45980.755587500003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45980.755587500003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45980.755587500003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45980.755587500003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45980.755587500003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45980.755587500003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45980.755587500003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45980.755587500003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45980.755587500003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45980.755587500003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45980.755587500003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45980.755587500003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45980.755587500003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45980.755587500003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45980.755587500003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45980.755587500003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45980.755587500003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45980.755587500003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45980.755587500003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45980.755587500003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45980.755587500003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45980.755587500003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45980.755587500003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45980.755587500003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45980.755587500003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45980.755587500003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45980.755587500003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45980.755587500003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45980.755587500003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45980.755587500003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45980.755587500003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45980.755587500003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45980.755587500003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45980.755587500003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45980.755587500003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45980.755587500003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45980.755587500003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45980.755587500003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45980.755587500003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45980.755587500003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45980.755587500003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45980.755587500003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45980.755587500003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45980.755587500003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45980.755587500003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45980.755587500003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45980.755587500003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45980.755587500003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45980.755587500003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45980.755587500003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45980.755587500003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45980.755587500003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45980.755587500003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45980.755587500003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45980.755587500003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45980.755587500003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45980.755587500003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45980.755587500003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45980.755587500003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45980.755587500003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45980.755587500003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45980.755587500003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45980.755587500003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45980.755587500003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45980.755587500003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45980.755587500003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45980.755587500003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45980.755587500003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45980.755587500003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45980.755587500003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45980.755587500003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45980.755587500003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45980.755587500003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45980.755587500003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45980.755587500003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45980.755587500003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45980.755587500003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45980.755587500003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45980.755587500003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45980.755587500003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45980.755587500003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45980.755587500003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45980.755587500003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45980.755587500003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45980.755587500003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45980.755587500003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45980.755587500003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45980.755587500003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45980.755587500003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45980.755587500003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45980.755587500003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45980.755587500003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45980.755587500003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45980.755587500003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45980.755587500003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45980.755587500003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45980.755587500003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45980.755587500003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45980.755587500003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45980.755587500003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45980.755587500003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45980.755587500003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45980.755587500003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45980.755587500003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45980.755587500003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45980.755587500003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45980.755587500003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45980.755587500003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45980.755587500003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45980.755587500003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45980.755587500003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45980.755587500003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45980.755587500003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45980.755587500003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45980.755587500003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45980.755587500003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45980.755587500003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45980.755587500003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45980.755587500003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45980.755587500003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45980.755587500003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45980.755587500003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45980.755587500003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45980.755587500003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45980.755587500003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45980.755587500003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45980.755587500003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45980.755587500003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45980.755587500003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45980.755587500003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45980.755587500003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45980.755587500003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45980.755587500003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45980.755587500003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45980.755587500003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45980.755587500003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45980.755587500003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45980.755587500003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45980.755587500003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45980.755587500003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45980.755587500003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45980.755587500003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45980.755587500003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45980.755587500003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45980.755587500003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45980.755587500003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45980.755587500003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45980.755587500003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45980.755587500003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45980.755587500003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45980.755587500003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45980.755587500003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45980.755587500003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45980.755587500003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45980.755587500003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45980.755587500003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45980.755587500003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45980.755587500003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45980.755587500003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45980.755587500003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45980.755587500003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45980.755587500003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45980.755587500003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45980.755587500003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45980.755587500003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45980.755587500003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45980.755587500003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45980.755587500003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45980.755587500003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45980.755587500003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45980.755587500003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45980.755587500003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45980.755587500003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45980.755587500003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45980.755587500003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45980.755587500003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45980.755587500003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45980.755587500003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45980.755587500003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45980.755587500003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45980.755587500003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45980.755587500003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45980.755587500003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45980.755587500003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45980.755587500003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45980.755587500003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45980.755587500003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45980.755587500003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45980.755587500003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45980.755587500003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45980.755587500003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45980.755587500003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45980.755587500003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45980.755587500003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45980.755587500003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45980.755587500003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45980.755587500003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45980.755587500003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45980.755587500003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45980.755587500003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45980.755587500003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45980.755587500003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45980.755587500003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45980.755587500003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45980.755587500003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45980.755587500003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45980.755587500003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45980.755587500003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45980.755587500003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45980.755587500003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45980.755587500003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45980.755587500003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45980.755587500003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45980.755587500003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45980.755587500003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45980.755587500003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45980.755587500003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45980.755587500003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45980.755587500003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45980.755587500003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45980.755587500003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45980.755587500003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45980.755587500003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45980.755587500003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45980.755587500003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45980.755587500003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45980.755587500003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45980.755587500003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45980.755587500003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45980.755587500003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45980.755587500003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45980.755587500003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45980.755587500003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45980.755587500003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45980.755587500003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45980.755587500003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45980.755587500003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45980.755587500003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45980.755587500003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45980.755587500003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45980.755587500003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45980.755587500003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45980.755587500003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45980.755587500003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45980.755587500003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45980.755587500003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45980.755587500003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45980.755587500003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45980.755587500003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45980.755587500003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45980.755587500003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45980.755587500003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45980.755587500003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45980.755587500003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45980.755587500003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45980.755587500003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45980.755587500003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45980.755587500003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45980.755587500003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45980.755587500003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45980.755587500003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45980.755587500003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45980.755587500003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45980.755587500003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45980.755587500003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45980.755587500003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45980.755587500003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45980.755587500003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45980.755587500003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45980.755587500003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45980.755587500003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45980.755587500003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45980.755587500003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45980.755587500003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45980.755587500003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45980.755587500003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45980.755587500003</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277.27486956018402</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45980.75558715278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45980.75558715278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45980.75558715278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45980.75558715278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45980.75558715278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45980.75558715278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45980.75558715278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45980.75558715278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45980.75558715278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45980.75558715278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45980.75558715278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45980.75558715278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45980.75558715278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45980.75558715278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45980.75558715278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45980.75558715278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45980.75558715278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45980.75558715278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45980.75558715278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45980.75558715278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45980.75558715278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45980.75558715278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45980.75558715278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45980.75558715278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45980.75558715278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45980.75558715278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45980.75558715278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45980.75558715278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45980.75558715278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45980.75558715278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45980.75558715278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45980.75558715278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45980.75558715278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45980.75558715278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45980.75558715278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45980.75558715278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45980.75558715278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45980.75558715278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45980.75558715278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45980.75558715278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45980.75558715278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45980.75558715278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45980.75558715278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45980.75558715278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45980.75558715278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45980.75558715278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45980.75558715278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45980.75558715278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45980.75558715278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45980.75558715278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45980.75558715278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45980.75558715278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45980.75558715278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45980.75558715278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45980.75558715278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45980.75558715278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45980.75558715278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45980.75558715278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45980.75558715278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45980.75558715278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45980.75558715278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45980.75558715278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45980.75558715278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45980.75558715278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45980.75558715278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45980.75558715278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45980.75558715278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45980.75558715278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45980.75558715278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45980.75558715278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45980.75558715278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45980.75558715278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45980.75558715278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45980.75558715278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45980.75558715278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45980.75558715278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45980.75558715278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45980.75558715278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45980.75558715278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45980.75558715278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45980.75558715278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45980.75558715278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45980.75558715278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45980.75558715278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45980.75558715278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45980.75558715278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45980.75558715278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45980.75558715278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45980.75558715278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45980.75558715278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45980.75558715278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45980.75558715278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45980.75558715278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45980.75558715278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45980.75558715278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45980.75558715278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45980.75558715278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45980.75558715278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45980.75558715278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45980.75558715278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45980.75558715278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45980.75558715278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45980.75558715278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45980.75558715278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45980.75558715278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45980.75558715278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45980.75558715278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45980.75558715278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45980.75558715278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45980.75558715278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45980.75558715278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45980.75558715278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45980.75558715278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45980.75558715278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45980.75558715278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45980.75558715278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45980.75558715278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45980.75558715278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45980.75558715278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45980.75558715278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45980.75558715278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45980.75558715278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45980.75558715278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45980.75558715278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45980.75558715278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45980.75558715278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45980.75558715278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45980.75558715278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45980.75558715278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45980.75558715278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45980.75558715278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45980.75558715278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45980.75558715278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45980.75558715278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45980.75558715278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45980.75558715278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45980.75558715278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45980.75558715278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45980.75558715278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45980.75558715278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45980.75558715278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45980.75558715278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45980.75558715278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45980.75558715278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45980.75558715278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45980.75558715278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45980.75558715278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45980.75558715278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45980.75558715278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45980.75558715278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45980.75558715278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45980.75558715278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45980.75558715278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45980.75558715278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45980.75558715278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45980.75558715278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45980.75558715278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45980.75558715278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45980.75558715278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45980.75558715278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45980.75558715278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45980.75558715278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45980.75558715278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45980.75558715278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45980.75558715278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45980.75558715278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45980.75558715278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45980.75558715278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45980.75558715278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45980.75558715278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45980.75558715278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45980.75558715278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45980.75558715278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45980.75558715278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45980.75558715278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45980.75558715278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45980.75558715278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45980.75558715278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45980.75558715278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45980.75558715278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45980.75558715278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45980.75558715278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45980.75558715278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45980.75558715278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45980.75558715278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45980.75558715278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45980.75558715278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45980.75558715278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45980.75558715278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45980.75558715278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45980.75558715278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45980.75558715278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45980.75558715278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45980.75558715278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45980.75558715278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45980.75558715278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45980.75558715278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45980.75558715278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45980.75558715278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45980.75558715278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45980.75558715278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45980.75558715278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45980.75558715278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45980.75558715278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45980.75558715278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45980.75558715278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45980.75558715278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45980.75558715278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45980.75558715278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45980.75558715278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45980.75558715278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45980.75558715278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45980.75558715278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45980.75558715278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45980.75558715278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45980.75558715278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45980.75558715278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45980.75558715278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45980.75558715278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45980.75558715278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45980.75558715278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45980.75558715278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45980.75558715278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45980.75558715278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45980.75558715278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45980.75558715278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45980.75558715278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45980.75558715278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45980.75558715278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45980.75558715278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45980.75558715278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45980.75558715278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45980.75558715278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45980.75558715278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45980.75558715278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45980.75558715278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45980.75558715278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45980.75558715278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45980.75558715278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45980.75558715278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45980.75558715278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45980.75558715278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45980.75558715278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45980.75558715278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45980.75558715278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45980.75558715278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45980.75558715278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45980.75558715278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45980.75558715278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45980.75558715278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45980.75558715278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45980.75558715278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45980.75558715278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45980.75558715278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45980.75558715278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45980.75558715278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45980.75558715278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45980.75558715278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45980.75558715278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45980.75558715278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45980.75558715278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45980.75558715278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45980.75558715278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45980.75558715278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45980.75558715278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45980.75558715278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45980.75558715278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45980.75558715278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45980.75558715278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45980.75558715278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45980.75558715278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45980.75558715278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45980.75558715278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45980.75558715278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45980.75558715278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45980.75558715278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45980.75558715278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45980.75558715278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45980.75558715278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45980.75558715278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45980.75558715278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45980.75558715278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45980.75558715278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45980.75558715278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45980.75558715278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45980.75558715278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45980.75558715278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45980.75558715278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45980.75558715278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45980.75558715278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45980.75558715278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45980.75558715278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45980.75558715278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45980.75558715278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45980.75558715278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45980.75558715278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45980.75558715278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45980.75558715278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45980.75558715278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45980.75558715278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45980.75558715278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45980.75558715278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45980.75558715278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45980.75558715278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45980.75558715278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45980.75558715278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45980.75558715278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45980.75558715278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45980.75558715278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45980.75558715278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45980.75558715278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45980.75558715278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45980.75558715278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45980.75558715278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45980.75558715278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45980.75558715278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45980.75558715278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45980.75558715278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45980.75558715278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45980.75558715278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45980.75558715278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45980.75558715278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45980.75558715278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45980.75558715278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45980.75558715278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45980.75558715278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45980.75558715278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45980.75558715278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45980.75558715278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45980.75558715278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45980.75558715278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45980.75558715278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45980.75558715278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45980.75558715278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45980.75558715278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45980.75558715278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45980.75558715278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45980.75558715278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45980.75558715278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45980.75558715278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45980.75558715278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45980.75558715278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45980.75558715278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45980.75558715278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45980.75558715278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45980.75558715278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45980.75558715278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45980.75558715278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45980.75558715278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45980.75558715278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45980.75558715278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45980.75558715278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45980.75558715278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45980.75558715278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45980.75558715278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45980.75558715278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45980.75558715278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45980.75558715278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45980.75558715278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45980.75558715278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45980.75558715278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45980.75558715278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45980.75558715278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45980.75558715278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45980.75558715278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45980.75558715278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45980.75558715278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45980.75558715278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45980.75558715278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45980.75558715278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45980.75558715278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45980.75558715278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45980.75558715278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45980.75558715278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45980.75558715278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45980.75558715278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45980.75558715278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45980.75558715278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45980.75558715278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45980.75558715278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45980.75558715278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45980.75558715278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45980.75558715278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45980.75558715278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45980.75558715278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45980.75558715278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45980.75558715278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45980.75558715278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45980.75558715278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45980.75558715278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45980.75558715278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45980.75558715278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45980.75558715278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45980.75558715278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45980.75558715278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45980.75558715278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45980.75558715278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45980.75558715278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45980.75558715278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45980.75558715278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45980.75558715278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45980.75558715278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45980.75558715278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45980.75558715278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45980.75558715278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45980.75558715278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45980.75558715278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45980.75558715278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45980.75558715278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45980.75558715278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45980.75558715278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45980.75558715278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45980.75558715278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45980.75558715278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45980.75558715278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45980.75558715278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45980.75558715278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45980.75558715278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45980.75558715278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45980.75558715278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45980.75558715278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45980.75558715278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45980.75558715278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45980.75558715278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45980.75558715278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45980.75558715278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45980.75558715278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45980.75558715278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45980.75558715278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45980.75558715278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45980.75558715278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45980.75558715278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45980.75558715278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45980.75558715278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45980.75558715278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45980.75558715278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45980.75558715278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45980.75558715278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45980.75558715278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45980.75558715278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45980.75558715278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45980.75558715278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45980.75558715278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45980.75558715278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45980.75558715278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45980.75558715278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45980.75558715278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45980.75558715278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45980.75558715278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45980.75558715278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45980.75558715278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45980.75558715278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45980.75558715278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45980.75558715278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45980.75558715278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45980.75558715278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45980.75558715278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45980.75558715278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45980.75558715278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45980.75558715278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45980.75558715278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45980.75558715278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45980.75558715278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45980.75558715278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45980.75558715278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45980.75558715278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45980.75558715278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45980.75558715278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45980.75558715278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45980.75558715278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45980.75558715278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45980.75558715278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45980.75558715278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45980.75558715278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45980.75558715278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45980.75558715278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45980.75558715278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45980.75558715278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45980.75558715278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88.923526967591897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54.566709837963572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32.094476041667804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3.2407839120423887</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5.0158912039478309E-2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5.0158912039478309E-2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5.0158912039478309E-2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38440</v>
      </c>
      <c r="E9" s="109" t="s">
        <v>39115</v>
      </c>
      <c r="F9" s="135">
        <v>45980.705428240741</v>
      </c>
      <c r="G9" s="111">
        <f ca="1">IFERROR(NOW()-F9,"")</f>
        <v>5.0158912039478309E-2</v>
      </c>
      <c r="H9" s="135">
        <v>45980.697789351849</v>
      </c>
      <c r="I9" s="109" t="s">
        <v>22</v>
      </c>
      <c r="J9" s="109" t="str">
        <f>IFERROR(VLOOKUP(D9,DB!A:G,7,0),"")</f>
        <v>Dead</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5.0158912039478309E-2</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5.0158912039478309E-2</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5.0158912039478309E-2</v>
      </c>
      <c r="H12" s="135">
        <v>45980.697789351849</v>
      </c>
      <c r="I12" s="109" t="str">
        <f>IFERROR(VLOOKUP(D12,DB!A:F,6,0),"")</f>
        <v>SCECO</v>
      </c>
      <c r="J12" s="109" t="str">
        <f>IFERROR(VLOOKUP(D12,DB!A:G,7,0),"")</f>
        <v>Haj Removal</v>
      </c>
      <c r="K12" s="109" t="s">
        <v>39116</v>
      </c>
      <c r="L12" s="109" t="str">
        <f>IFERROR(VLOOKUP(D12,DB!A:I,9,0),"")</f>
        <v>Latis</v>
      </c>
    </row>
    <row r="13" spans="1:13">
      <c r="A13" s="109" t="s">
        <v>39113</v>
      </c>
      <c r="B13" s="109" t="str">
        <f>IFERROR(VLOOKUP(D13,DB!A:K,11,0),"")</f>
        <v>R5</v>
      </c>
      <c r="C13" s="109">
        <v>1</v>
      </c>
      <c r="D13" s="109" t="s">
        <v>38183</v>
      </c>
      <c r="E13" s="109" t="s">
        <v>39115</v>
      </c>
      <c r="F13" s="135">
        <v>45980.705428240741</v>
      </c>
      <c r="G13" s="111">
        <f ca="1">IFERROR(NOW()-F13,"")</f>
        <v>5.0158912039478309E-2</v>
      </c>
      <c r="H13" s="135">
        <v>45980.697789351849</v>
      </c>
      <c r="I13" s="109" t="str">
        <f>IFERROR(VLOOKUP(D13,DB!A:F,6,0),"")</f>
        <v>SCECO</v>
      </c>
      <c r="J13" s="109" t="str">
        <f>IFERROR(VLOOKUP(D13,DB!A:G,7,0),"")</f>
        <v>Haj Removal</v>
      </c>
      <c r="K13" s="109" t="s">
        <v>39116</v>
      </c>
      <c r="L13" s="109" t="str">
        <f>IFERROR(VLOOKUP(D13,DB!A:I,9,0),"")</f>
        <v>Latis</v>
      </c>
    </row>
    <row r="14" spans="1:13">
      <c r="A14" s="109" t="s">
        <v>39113</v>
      </c>
      <c r="B14" s="109" t="str">
        <f>IFERROR(VLOOKUP(D14,DB!A:K,11,0),"")</f>
        <v>R5</v>
      </c>
      <c r="C14" s="109">
        <v>1</v>
      </c>
      <c r="D14" s="109" t="s">
        <v>38122</v>
      </c>
      <c r="E14" s="109" t="s">
        <v>39115</v>
      </c>
      <c r="F14" s="135">
        <v>45980.705428240741</v>
      </c>
      <c r="G14" s="111">
        <f ca="1">IFERROR(NOW()-F14,"")</f>
        <v>5.0158912039478309E-2</v>
      </c>
      <c r="H14" s="135">
        <v>45980.697789351849</v>
      </c>
      <c r="I14" s="109" t="str">
        <f>IFERROR(VLOOKUP(D14,DB!A:F,6,0),"")</f>
        <v>SCECO</v>
      </c>
      <c r="J14" s="109" t="str">
        <f>IFERROR(VLOOKUP(D14,DB!A:G,7,0),"")</f>
        <v>Haj Removal</v>
      </c>
      <c r="K14" s="109" t="s">
        <v>39116</v>
      </c>
      <c r="L14" s="109" t="str">
        <f>IFERROR(VLOOKUP(D14,DB!A:I,9,0),"")</f>
        <v>Latis</v>
      </c>
    </row>
    <row r="15" spans="1:13">
      <c r="A15" s="109" t="s">
        <v>39113</v>
      </c>
      <c r="B15" s="109" t="str">
        <f>IFERROR(VLOOKUP(D15,DB!A:K,11,0),"")</f>
        <v>R5</v>
      </c>
      <c r="C15" s="109">
        <v>1</v>
      </c>
      <c r="D15" s="109" t="s">
        <v>38262</v>
      </c>
      <c r="E15" s="109" t="s">
        <v>39115</v>
      </c>
      <c r="F15" s="135">
        <v>45980.705428240741</v>
      </c>
      <c r="G15" s="111">
        <f ca="1">IFERROR(NOW()-F15,"")</f>
        <v>5.0158912039478309E-2</v>
      </c>
      <c r="H15" s="135">
        <v>45980.697789351849</v>
      </c>
      <c r="I15" s="109" t="str">
        <f>IFERROR(VLOOKUP(D15,DB!A:F,6,0),"")</f>
        <v>SCECO</v>
      </c>
      <c r="J15" s="109" t="str">
        <f>IFERROR(VLOOKUP(D15,DB!A:G,7,0),"")</f>
        <v>Haj Removal</v>
      </c>
      <c r="K15" s="109" t="s">
        <v>39116</v>
      </c>
      <c r="L15" s="109" t="str">
        <f>IFERROR(VLOOKUP(D15,DB!A:I,9,0),"")</f>
        <v>Latis</v>
      </c>
    </row>
    <row r="16" spans="1:13">
      <c r="A16" s="109" t="s">
        <v>39113</v>
      </c>
      <c r="B16" s="109" t="str">
        <f>IFERROR(VLOOKUP(D16,DB!A:K,11,0),"")</f>
        <v>R5</v>
      </c>
      <c r="C16" s="109">
        <v>1</v>
      </c>
      <c r="D16" s="109" t="s">
        <v>38288</v>
      </c>
      <c r="E16" s="109" t="s">
        <v>39115</v>
      </c>
      <c r="F16" s="135">
        <v>45980.705428240741</v>
      </c>
      <c r="G16" s="111">
        <f ca="1">IFERROR(NOW()-F16,"")</f>
        <v>5.0158912039478309E-2</v>
      </c>
      <c r="H16" s="135">
        <v>45980.697789351849</v>
      </c>
      <c r="I16" s="109" t="str">
        <f>IFERROR(VLOOKUP(D16,DB!A:F,6,0),"")</f>
        <v>SCECO</v>
      </c>
      <c r="J16" s="109" t="str">
        <f>IFERROR(VLOOKUP(D16,DB!A:G,7,0),"")</f>
        <v>Haj Removal</v>
      </c>
      <c r="K16" s="109" t="s">
        <v>39118</v>
      </c>
      <c r="L16" s="109" t="str">
        <f>IFERROR(VLOOKUP(D16,DB!A:I,9,0),"")</f>
        <v>Latis</v>
      </c>
    </row>
    <row r="17" spans="1:12">
      <c r="A17" s="109" t="s">
        <v>39113</v>
      </c>
      <c r="B17" s="109" t="str">
        <f>IFERROR(VLOOKUP(D17,DB!A:K,11,0),"")</f>
        <v>R5</v>
      </c>
      <c r="C17" s="109">
        <v>1</v>
      </c>
      <c r="D17" s="109" t="s">
        <v>38135</v>
      </c>
      <c r="E17" s="109" t="s">
        <v>39115</v>
      </c>
      <c r="F17" s="135">
        <v>45980.705428240741</v>
      </c>
      <c r="G17" s="111">
        <f ca="1">IFERROR(NOW()-F17,"")</f>
        <v>5.0158912039478309E-2</v>
      </c>
      <c r="H17" s="135">
        <v>45980.697789351849</v>
      </c>
      <c r="I17" s="109" t="str">
        <f>IFERROR(VLOOKUP(D17,DB!A:F,6,0),"")</f>
        <v>SCECO</v>
      </c>
      <c r="J17" s="109" t="str">
        <f>IFERROR(VLOOKUP(D17,DB!A:G,7,0),"")</f>
        <v>Haj Removal</v>
      </c>
      <c r="K17" s="109" t="s">
        <v>39118</v>
      </c>
      <c r="L17" s="109" t="str">
        <f>IFERROR(VLOOKUP(D17,DB!A:I,9,0),"")</f>
        <v>Latis</v>
      </c>
    </row>
    <row r="18" spans="1:12">
      <c r="A18" s="109"/>
      <c r="B18" s="109" t="str">
        <f>IFERROR(VLOOKUP(D18,DB!A:K,11,0),"")</f>
        <v/>
      </c>
      <c r="C18" s="109"/>
      <c r="D18" s="109"/>
      <c r="E18" s="109"/>
      <c r="F18" s="109"/>
      <c r="G18" s="111">
        <f ca="1">IFERROR(NOW()-F18,"")</f>
        <v>45980.75558715278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45980.75558715278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45980.75558715278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45980.75558715278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45980.75558715278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45980.75558715278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45980.75558715278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45980.75558715278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45980.75558715278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45980.75558715278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45980.75558715278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45980.75558715278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45980.75558715278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45980.75558715278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45980.75558715278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45980.75558715278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45980.75558715278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45980.75558715278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45980.75558715278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45980.75558715278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45980.75558715278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45980.75558715278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45980.75558715278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45980.75558715278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45980.75558715278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45980.75558715278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45980.75558715278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45980.75558715278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45980.75558715278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45980.75558715278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45980.75558715278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45980.75558715278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45980.75558715278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45980.75558715278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45980.75558715278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45980.75558715278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45980.75558715278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45980.75558715278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45980.75558715278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45980.75558715278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45980.75558715278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45980.75558715278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45980.75558715278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45980.75558715278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45980.75558715278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45980.75558715278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45980.75558715278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45980.75558715278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45980.75558715278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45980.75558715278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45980.75558715278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45980.75558715278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45980.75558715278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45980.75558715278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45980.75558715278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45980.75558715278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45980.75558715278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45980.75558715278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45980.75558715278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45980.75558715278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45980.75558715278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45980.75558715278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45980.75558715278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45980.75558715278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45980.75558715278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45980.75558715278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45980.75558715278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45980.75558715278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45980.75558715278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45980.75558715278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45980.75558715278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45980.75558715278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45980.75558715278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45980.75558715278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45980.75558715278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45980.75558715278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45980.75558715278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45980.75558715278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45980.75558715278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45980.75558715278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45980.75558715278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45980.75558715278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45980.75558715278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45980.75558715278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45980.75558715278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45980.75558715278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45980.75558715278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45980.75558715278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45980.75558715278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45980.75558715278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45980.75558715278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45980.75558715278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45980.75558715278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45980.75558715278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45980.75558715278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45980.75558715278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45980.75558715278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45980.75558715278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45980.75558715278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45980.75558715278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45980.75558715278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45980.75558715278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45980.75558715278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45980.75558715278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45980.75558715278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45980.75558715278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45980.75558715278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45980.75558715278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45980.75558715278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45980.75558715278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45980.75558715278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45980.75558715278</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45980.75558715278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45980.75558715278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45980.75558715278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45980.75558715278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45980.75558715278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45980.75558715278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45980.75558715278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45980.75558715278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45980.75558715278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45980.75558715278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45980.75558715278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45980.75558715278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45980.75558715278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45980.75558715278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45980.75558715278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45980.75558715278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45980.75558715278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45980.75558715278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45980.75558715278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45980.75558715278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45980.75558715278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45980.75558715278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45980.75558715278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45980.75558715278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45980.75558715278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45980.75558715278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45980.75558715278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45980.75558715278</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32326</v>
      </c>
      <c r="E2" s="109" t="s">
        <v>39021</v>
      </c>
      <c r="F2" s="121">
        <v>45980.703344907408</v>
      </c>
      <c r="G2" s="104">
        <f t="shared" ref="G2:G26" ca="1" si="0">IFERROR(NOW()-F2,"-")</f>
        <v>5.2242245372326579E-2</v>
      </c>
      <c r="H2" s="121">
        <v>45980.703344907408</v>
      </c>
      <c r="I2" s="119" t="str">
        <f>IFERROR(VLOOKUP(D2,DB!A:F,6,0),"")</f>
        <v>SCECO</v>
      </c>
      <c r="J2" s="119" t="str">
        <f>IFERROR(VLOOKUP(D2,DB!A:G,7,0),"")</f>
        <v>Dead</v>
      </c>
      <c r="K2" s="122" t="s">
        <v>39120</v>
      </c>
      <c r="L2" s="123" t="str">
        <f>IFERROR(VLOOKUP(D2,DB!A:I,9,0),"")</f>
        <v>Latis</v>
      </c>
    </row>
    <row r="3" spans="1:16382" ht="31.5" customHeight="1">
      <c r="A3" s="118" t="s">
        <v>39121</v>
      </c>
      <c r="B3" s="119" t="str">
        <f>IFERROR(VLOOKUP(D3,DB!A:K,11,0),"")</f>
        <v>R6</v>
      </c>
      <c r="C3" s="120">
        <v>1</v>
      </c>
      <c r="D3" s="119" t="s">
        <v>34854</v>
      </c>
      <c r="E3" s="109" t="s">
        <v>39021</v>
      </c>
      <c r="F3" s="121">
        <v>45980.703703703701</v>
      </c>
      <c r="G3" s="104">
        <f t="shared" ca="1" si="0"/>
        <v>5.1883449079468846E-2</v>
      </c>
      <c r="H3" s="121">
        <v>45980.703703703701</v>
      </c>
      <c r="I3" s="119" t="str">
        <f>IFERROR(VLOOKUP(D3,DB!A:F,6,0),"")</f>
        <v>Generator-SG</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45980.75558715278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45980.75558715278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45980.75558715278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45980.75558715278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45980.75558715278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45980.75558715278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45980.75558715278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45980.75558715278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45980.75558715278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45980.75558715278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45980.75558715278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45980.75558715278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45980.75558715278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45980.75558715278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45980.75558715278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45980.75558715278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45980.75558715278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45980.75558715278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45980.75558715278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45980.75558715278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45980.75558715278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45980.75558715278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45980.75558715278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45980.75558715278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45980.75558715278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45980.75558715278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45980.75558715278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45980.75558715278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45980.75558715278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45980.75558715278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45980.75558715278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45980.75558715278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45980.75558715278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45980.75558715278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45980.75558715278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45980.75558715278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45980.75558715278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45980.75558715278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45980.75558715278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45980.75558715278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45980.75558715278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45980.75558715278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45980.75558715278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45980.75558715278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45980.75558715278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45980.75558715278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45980.75558715278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45980.75558715278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45980.75558715278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45980.75558715278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45980.75558715278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45980.75558715278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45980.75558715278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45980.75558715278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45980.75558715278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45980.75558715278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45980.75558715278</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